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Ejercicio 2023\35704. Servicio de Manejadoras y Aire Acondicionado\Aire Acond y Manejadoras\AIRE ACONDICIONADO\"/>
    </mc:Choice>
  </mc:AlternateContent>
  <bookViews>
    <workbookView xWindow="0" yWindow="0" windowWidth="28800" windowHeight="12450" tabRatio="735" activeTab="12"/>
  </bookViews>
  <sheets>
    <sheet name="SSC" sheetId="1" r:id="rId1"/>
    <sheet name="SIDURT" sheetId="3" r:id="rId2"/>
    <sheet name="SECTURE" sheetId="4" r:id="rId3"/>
    <sheet name="SECRETARÍA DEL CAMPO" sheetId="5" r:id="rId4"/>
    <sheet name="SHFP" sheetId="6" r:id="rId5"/>
    <sheet name="SHE" sheetId="7" r:id="rId6"/>
    <sheet name="SEI" sheetId="8" r:id="rId7"/>
    <sheet name="SGG" sheetId="9" r:id="rId8"/>
    <sheet name="CJ" sheetId="10" r:id="rId9"/>
    <sheet name="SAM" sheetId="11" r:id="rId10"/>
    <sheet name="OM" sheetId="13" r:id="rId11"/>
    <sheet name="Delegaciones" sheetId="15" r:id="rId12"/>
    <sheet name="Concentrado" sheetId="14" r:id="rId13"/>
  </sheets>
  <definedNames>
    <definedName name="_xlnm._FilterDatabase" localSheetId="9" hidden="1">SAM!$A$2:$J$69</definedName>
    <definedName name="_xlnm._FilterDatabase" localSheetId="6" hidden="1">SEI!$A$1:$I$1</definedName>
    <definedName name="_xlnm._FilterDatabase" localSheetId="5" hidden="1">SHE!$A$2:$AF$98</definedName>
    <definedName name="_xlnm._FilterDatabase" localSheetId="0" hidden="1">SSC!$A$2:$AG$2</definedName>
    <definedName name="_xlnm.Print_Area" localSheetId="7">SGG!$A$1:$I$41</definedName>
    <definedName name="_xlnm.Print_Titles" localSheetId="7">SGG!$1:$2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 l="1"/>
  <c r="K26" i="1"/>
  <c r="L26" i="1"/>
  <c r="M26" i="1"/>
  <c r="J27" i="1"/>
  <c r="K27" i="1"/>
  <c r="L27" i="1"/>
  <c r="M27" i="1"/>
  <c r="J28" i="1"/>
  <c r="K28" i="1"/>
  <c r="L28" i="1"/>
  <c r="M28" i="1"/>
  <c r="J48" i="1" l="1"/>
  <c r="K48" i="1"/>
  <c r="L48" i="1"/>
  <c r="M48" i="1"/>
  <c r="J49" i="1"/>
  <c r="K49" i="1"/>
  <c r="L49" i="1"/>
  <c r="M49" i="1"/>
  <c r="J50" i="1"/>
  <c r="K50" i="1"/>
  <c r="L50" i="1"/>
  <c r="M50" i="1"/>
  <c r="H19" i="14" l="1"/>
  <c r="C17" i="14"/>
  <c r="B16" i="14" l="1"/>
  <c r="G17" i="14" l="1"/>
  <c r="F17" i="14"/>
  <c r="E17" i="14"/>
  <c r="D17" i="14"/>
  <c r="B17" i="14"/>
  <c r="K72" i="15"/>
  <c r="L72" i="15"/>
  <c r="M72" i="15"/>
  <c r="J72" i="15"/>
  <c r="J6" i="15"/>
  <c r="K6" i="15"/>
  <c r="L6" i="15"/>
  <c r="M6" i="15"/>
  <c r="J7" i="15"/>
  <c r="K7" i="15"/>
  <c r="L7" i="15"/>
  <c r="M7" i="15"/>
  <c r="J8" i="15"/>
  <c r="K8" i="15"/>
  <c r="L8" i="15"/>
  <c r="M8" i="15"/>
  <c r="J9" i="15"/>
  <c r="K9" i="15"/>
  <c r="L9" i="15"/>
  <c r="M9" i="15"/>
  <c r="J10" i="15"/>
  <c r="K10" i="15"/>
  <c r="L10" i="15"/>
  <c r="M10" i="15"/>
  <c r="J11" i="15"/>
  <c r="K11" i="15"/>
  <c r="L11" i="15"/>
  <c r="M11" i="15"/>
  <c r="J12" i="15"/>
  <c r="K12" i="15"/>
  <c r="L12" i="15"/>
  <c r="M12" i="15"/>
  <c r="J13" i="15"/>
  <c r="K13" i="15"/>
  <c r="L13" i="15"/>
  <c r="M13" i="15"/>
  <c r="J14" i="15"/>
  <c r="K14" i="15"/>
  <c r="L14" i="15"/>
  <c r="M14" i="15"/>
  <c r="J15" i="15"/>
  <c r="K15" i="15"/>
  <c r="L15" i="15"/>
  <c r="M15" i="15"/>
  <c r="J16" i="15"/>
  <c r="K16" i="15"/>
  <c r="L16" i="15"/>
  <c r="M16" i="15"/>
  <c r="J17" i="15"/>
  <c r="K17" i="15"/>
  <c r="L17" i="15"/>
  <c r="M17" i="15"/>
  <c r="J18" i="15"/>
  <c r="K18" i="15"/>
  <c r="L18" i="15"/>
  <c r="M18" i="15"/>
  <c r="J19" i="15"/>
  <c r="K19" i="15"/>
  <c r="L19" i="15"/>
  <c r="M19" i="15"/>
  <c r="J20" i="15"/>
  <c r="K20" i="15"/>
  <c r="L20" i="15"/>
  <c r="M20" i="15"/>
  <c r="J21" i="15"/>
  <c r="K21" i="15"/>
  <c r="L21" i="15"/>
  <c r="M21" i="15"/>
  <c r="J22" i="15"/>
  <c r="K22" i="15"/>
  <c r="L22" i="15"/>
  <c r="M22" i="15"/>
  <c r="J23" i="15"/>
  <c r="K23" i="15"/>
  <c r="L23" i="15"/>
  <c r="M23" i="15"/>
  <c r="J24" i="15"/>
  <c r="K24" i="15"/>
  <c r="L24" i="15"/>
  <c r="M24" i="15"/>
  <c r="J25" i="15"/>
  <c r="K25" i="15"/>
  <c r="L25" i="15"/>
  <c r="M25" i="15"/>
  <c r="J26" i="15"/>
  <c r="K26" i="15"/>
  <c r="L26" i="15"/>
  <c r="M26" i="15"/>
  <c r="J27" i="15"/>
  <c r="K27" i="15"/>
  <c r="L27" i="15"/>
  <c r="M27" i="15"/>
  <c r="J28" i="15"/>
  <c r="K28" i="15"/>
  <c r="L28" i="15"/>
  <c r="M28" i="15"/>
  <c r="J29" i="15"/>
  <c r="K29" i="15"/>
  <c r="L29" i="15"/>
  <c r="M29" i="15"/>
  <c r="J30" i="15"/>
  <c r="K30" i="15"/>
  <c r="L30" i="15"/>
  <c r="M30" i="15"/>
  <c r="J31" i="15"/>
  <c r="K31" i="15"/>
  <c r="L31" i="15"/>
  <c r="M31" i="15"/>
  <c r="J32" i="15"/>
  <c r="K32" i="15"/>
  <c r="L32" i="15"/>
  <c r="M32" i="15"/>
  <c r="J33" i="15"/>
  <c r="K33" i="15"/>
  <c r="L33" i="15"/>
  <c r="M33" i="15"/>
  <c r="J34" i="15"/>
  <c r="K34" i="15"/>
  <c r="L34" i="15"/>
  <c r="M34" i="15"/>
  <c r="J35" i="15"/>
  <c r="K35" i="15"/>
  <c r="L35" i="15"/>
  <c r="M35" i="15"/>
  <c r="J36" i="15"/>
  <c r="K36" i="15"/>
  <c r="L36" i="15"/>
  <c r="M36" i="15"/>
  <c r="J37" i="15"/>
  <c r="K37" i="15"/>
  <c r="L37" i="15"/>
  <c r="M37" i="15"/>
  <c r="J38" i="15"/>
  <c r="K38" i="15"/>
  <c r="L38" i="15"/>
  <c r="M38" i="15"/>
  <c r="J39" i="15"/>
  <c r="K39" i="15"/>
  <c r="L39" i="15"/>
  <c r="M39" i="15"/>
  <c r="J40" i="15"/>
  <c r="K40" i="15"/>
  <c r="L40" i="15"/>
  <c r="M40" i="15"/>
  <c r="J41" i="15"/>
  <c r="K41" i="15"/>
  <c r="L41" i="15"/>
  <c r="M41" i="15"/>
  <c r="J42" i="15"/>
  <c r="K42" i="15"/>
  <c r="L42" i="15"/>
  <c r="M42" i="15"/>
  <c r="J43" i="15"/>
  <c r="K43" i="15"/>
  <c r="L43" i="15"/>
  <c r="M43" i="15"/>
  <c r="J44" i="15"/>
  <c r="K44" i="15"/>
  <c r="L44" i="15"/>
  <c r="M44" i="15"/>
  <c r="J45" i="15"/>
  <c r="K45" i="15"/>
  <c r="L45" i="15"/>
  <c r="M45" i="15"/>
  <c r="J46" i="15"/>
  <c r="K46" i="15"/>
  <c r="L46" i="15"/>
  <c r="M46" i="15"/>
  <c r="J47" i="15"/>
  <c r="K47" i="15"/>
  <c r="L47" i="15"/>
  <c r="M47" i="15"/>
  <c r="J48" i="15"/>
  <c r="K48" i="15"/>
  <c r="L48" i="15"/>
  <c r="M48" i="15"/>
  <c r="J49" i="15"/>
  <c r="K49" i="15"/>
  <c r="L49" i="15"/>
  <c r="M49" i="15"/>
  <c r="J50" i="15"/>
  <c r="K50" i="15"/>
  <c r="L50" i="15"/>
  <c r="M50" i="15"/>
  <c r="J51" i="15"/>
  <c r="K51" i="15"/>
  <c r="L51" i="15"/>
  <c r="M51" i="15"/>
  <c r="J52" i="15"/>
  <c r="K52" i="15"/>
  <c r="L52" i="15"/>
  <c r="M52" i="15"/>
  <c r="J53" i="15"/>
  <c r="K53" i="15"/>
  <c r="L53" i="15"/>
  <c r="M53" i="15"/>
  <c r="J54" i="15"/>
  <c r="K54" i="15"/>
  <c r="L54" i="15"/>
  <c r="M54" i="15"/>
  <c r="J55" i="15"/>
  <c r="K55" i="15"/>
  <c r="L55" i="15"/>
  <c r="M55" i="15"/>
  <c r="J56" i="15"/>
  <c r="K56" i="15"/>
  <c r="L56" i="15"/>
  <c r="M56" i="15"/>
  <c r="J57" i="15"/>
  <c r="K57" i="15"/>
  <c r="L57" i="15"/>
  <c r="M57" i="15"/>
  <c r="J58" i="15"/>
  <c r="K58" i="15"/>
  <c r="L58" i="15"/>
  <c r="M58" i="15"/>
  <c r="J59" i="15"/>
  <c r="K59" i="15"/>
  <c r="L59" i="15"/>
  <c r="M59" i="15"/>
  <c r="J60" i="15"/>
  <c r="K60" i="15"/>
  <c r="L60" i="15"/>
  <c r="M60" i="15"/>
  <c r="J61" i="15"/>
  <c r="K61" i="15"/>
  <c r="L61" i="15"/>
  <c r="M61" i="15"/>
  <c r="J62" i="15"/>
  <c r="K62" i="15"/>
  <c r="L62" i="15"/>
  <c r="M62" i="15"/>
  <c r="J63" i="15"/>
  <c r="K63" i="15"/>
  <c r="L63" i="15"/>
  <c r="M63" i="15"/>
  <c r="J64" i="15"/>
  <c r="K64" i="15"/>
  <c r="L64" i="15"/>
  <c r="M64" i="15"/>
  <c r="J65" i="15"/>
  <c r="K65" i="15"/>
  <c r="L65" i="15"/>
  <c r="M65" i="15"/>
  <c r="J66" i="15"/>
  <c r="K66" i="15"/>
  <c r="L66" i="15"/>
  <c r="M66" i="15"/>
  <c r="J67" i="15"/>
  <c r="K67" i="15"/>
  <c r="L67" i="15"/>
  <c r="M67" i="15"/>
  <c r="J68" i="15"/>
  <c r="K68" i="15"/>
  <c r="L68" i="15"/>
  <c r="M68" i="15"/>
  <c r="J69" i="15"/>
  <c r="K69" i="15"/>
  <c r="L69" i="15"/>
  <c r="M69" i="15"/>
  <c r="J5" i="15"/>
  <c r="M5" i="15"/>
  <c r="L5" i="15"/>
  <c r="K5" i="15"/>
  <c r="E72" i="15"/>
  <c r="E73" i="15"/>
  <c r="J74" i="15" l="1"/>
  <c r="G13" i="14"/>
  <c r="F13" i="14"/>
  <c r="C13" i="14" s="1"/>
  <c r="E13" i="14"/>
  <c r="D13" i="14"/>
  <c r="B13" i="14"/>
  <c r="L44" i="9"/>
  <c r="M44" i="9"/>
  <c r="N44" i="9"/>
  <c r="K44" i="9"/>
  <c r="K12" i="9"/>
  <c r="L12" i="9"/>
  <c r="M12" i="9"/>
  <c r="N12" i="9"/>
  <c r="K13" i="9"/>
  <c r="L13" i="9"/>
  <c r="M13" i="9"/>
  <c r="N13" i="9"/>
  <c r="K14" i="9"/>
  <c r="L14" i="9"/>
  <c r="M14" i="9"/>
  <c r="N14" i="9"/>
  <c r="K15" i="9"/>
  <c r="L15" i="9"/>
  <c r="M15" i="9"/>
  <c r="N15" i="9"/>
  <c r="K16" i="9"/>
  <c r="L16" i="9"/>
  <c r="M16" i="9"/>
  <c r="N16" i="9"/>
  <c r="K17" i="9"/>
  <c r="L17" i="9"/>
  <c r="M17" i="9"/>
  <c r="N17" i="9"/>
  <c r="K18" i="9"/>
  <c r="L18" i="9"/>
  <c r="M18" i="9"/>
  <c r="N18" i="9"/>
  <c r="K19" i="9"/>
  <c r="L19" i="9"/>
  <c r="M19" i="9"/>
  <c r="N19" i="9"/>
  <c r="K20" i="9"/>
  <c r="L20" i="9"/>
  <c r="M20" i="9"/>
  <c r="N20" i="9"/>
  <c r="K21" i="9"/>
  <c r="L21" i="9"/>
  <c r="M21" i="9"/>
  <c r="N21" i="9"/>
  <c r="K22" i="9"/>
  <c r="L22" i="9"/>
  <c r="M22" i="9"/>
  <c r="N22" i="9"/>
  <c r="K23" i="9"/>
  <c r="L23" i="9"/>
  <c r="M23" i="9"/>
  <c r="N23" i="9"/>
  <c r="K24" i="9"/>
  <c r="L24" i="9"/>
  <c r="M24" i="9"/>
  <c r="N24" i="9"/>
  <c r="K25" i="9"/>
  <c r="L25" i="9"/>
  <c r="M25" i="9"/>
  <c r="N25" i="9"/>
  <c r="K26" i="9"/>
  <c r="L26" i="9"/>
  <c r="M26" i="9"/>
  <c r="N26" i="9"/>
  <c r="K27" i="9"/>
  <c r="L27" i="9"/>
  <c r="M27" i="9"/>
  <c r="N27" i="9"/>
  <c r="K28" i="9"/>
  <c r="L28" i="9"/>
  <c r="M28" i="9"/>
  <c r="N28" i="9"/>
  <c r="K29" i="9"/>
  <c r="L29" i="9"/>
  <c r="M29" i="9"/>
  <c r="N29" i="9"/>
  <c r="K30" i="9"/>
  <c r="L30" i="9"/>
  <c r="M30" i="9"/>
  <c r="N30" i="9"/>
  <c r="K31" i="9"/>
  <c r="L31" i="9"/>
  <c r="M31" i="9"/>
  <c r="N31" i="9"/>
  <c r="K32" i="9"/>
  <c r="L32" i="9"/>
  <c r="M32" i="9"/>
  <c r="N32" i="9"/>
  <c r="K33" i="9"/>
  <c r="L33" i="9"/>
  <c r="M33" i="9"/>
  <c r="N33" i="9"/>
  <c r="K34" i="9"/>
  <c r="L34" i="9"/>
  <c r="M34" i="9"/>
  <c r="N34" i="9"/>
  <c r="K35" i="9"/>
  <c r="L35" i="9"/>
  <c r="M35" i="9"/>
  <c r="N35" i="9"/>
  <c r="K36" i="9"/>
  <c r="L36" i="9"/>
  <c r="M36" i="9"/>
  <c r="N36" i="9"/>
  <c r="K37" i="9"/>
  <c r="L37" i="9"/>
  <c r="M37" i="9"/>
  <c r="N37" i="9"/>
  <c r="K38" i="9"/>
  <c r="L38" i="9"/>
  <c r="M38" i="9"/>
  <c r="N38" i="9"/>
  <c r="K39" i="9"/>
  <c r="L39" i="9"/>
  <c r="M39" i="9"/>
  <c r="N39" i="9"/>
  <c r="K40" i="9"/>
  <c r="L40" i="9"/>
  <c r="M40" i="9"/>
  <c r="N40" i="9"/>
  <c r="K41" i="9"/>
  <c r="L41" i="9"/>
  <c r="M41" i="9"/>
  <c r="N41" i="9"/>
  <c r="K4" i="9"/>
  <c r="L4" i="9"/>
  <c r="M4" i="9"/>
  <c r="N4" i="9"/>
  <c r="K5" i="9"/>
  <c r="L5" i="9"/>
  <c r="M5" i="9"/>
  <c r="N5" i="9"/>
  <c r="K6" i="9"/>
  <c r="L6" i="9"/>
  <c r="M6" i="9"/>
  <c r="N6" i="9"/>
  <c r="K7" i="9"/>
  <c r="L7" i="9"/>
  <c r="M7" i="9"/>
  <c r="N7" i="9"/>
  <c r="K8" i="9"/>
  <c r="L8" i="9"/>
  <c r="M8" i="9"/>
  <c r="N8" i="9"/>
  <c r="K9" i="9"/>
  <c r="L9" i="9"/>
  <c r="M9" i="9"/>
  <c r="N9" i="9"/>
  <c r="K10" i="9"/>
  <c r="L10" i="9"/>
  <c r="M10" i="9"/>
  <c r="N10" i="9"/>
  <c r="K11" i="9"/>
  <c r="L11" i="9"/>
  <c r="M11" i="9"/>
  <c r="N11" i="9"/>
  <c r="N3" i="9"/>
  <c r="M3" i="9"/>
  <c r="L3" i="9"/>
  <c r="K3" i="9"/>
  <c r="G11" i="14"/>
  <c r="H11" i="14"/>
  <c r="F11" i="14"/>
  <c r="E11" i="14"/>
  <c r="D11" i="14"/>
  <c r="C11" i="14" s="1"/>
  <c r="B11" i="14"/>
  <c r="O95" i="7"/>
  <c r="J101" i="7"/>
  <c r="O4" i="7"/>
  <c r="O5" i="7"/>
  <c r="O6" i="7"/>
  <c r="O7" i="7"/>
  <c r="O8" i="7"/>
  <c r="O9" i="7"/>
  <c r="O10" i="7"/>
  <c r="O11" i="7"/>
  <c r="O12" i="7"/>
  <c r="O13" i="7"/>
  <c r="O14" i="7"/>
  <c r="O15" i="7"/>
  <c r="O16" i="7"/>
  <c r="O17" i="7"/>
  <c r="O18" i="7"/>
  <c r="O19" i="7"/>
  <c r="O20" i="7"/>
  <c r="O21" i="7"/>
  <c r="O22" i="7"/>
  <c r="O23" i="7"/>
  <c r="O24" i="7"/>
  <c r="O25" i="7"/>
  <c r="O26" i="7"/>
  <c r="O27" i="7"/>
  <c r="O28" i="7"/>
  <c r="O29" i="7"/>
  <c r="O30" i="7"/>
  <c r="O31" i="7"/>
  <c r="O32" i="7"/>
  <c r="O33" i="7"/>
  <c r="O34" i="7"/>
  <c r="O35" i="7"/>
  <c r="O36" i="7"/>
  <c r="O37" i="7"/>
  <c r="O38" i="7"/>
  <c r="O39" i="7"/>
  <c r="O40" i="7"/>
  <c r="O41" i="7"/>
  <c r="O42" i="7"/>
  <c r="O43" i="7"/>
  <c r="O44" i="7"/>
  <c r="O45" i="7"/>
  <c r="O46" i="7"/>
  <c r="O47" i="7"/>
  <c r="O48" i="7"/>
  <c r="O49" i="7"/>
  <c r="O50" i="7"/>
  <c r="O51" i="7"/>
  <c r="O52" i="7"/>
  <c r="O53" i="7"/>
  <c r="O54" i="7"/>
  <c r="O55" i="7"/>
  <c r="O56" i="7"/>
  <c r="O57" i="7"/>
  <c r="O58" i="7"/>
  <c r="O59" i="7"/>
  <c r="O60" i="7"/>
  <c r="O61" i="7"/>
  <c r="O62" i="7"/>
  <c r="O63" i="7"/>
  <c r="O64" i="7"/>
  <c r="O65" i="7"/>
  <c r="O66" i="7"/>
  <c r="O67" i="7"/>
  <c r="O68" i="7"/>
  <c r="O69" i="7"/>
  <c r="O70" i="7"/>
  <c r="O71" i="7"/>
  <c r="O72" i="7"/>
  <c r="O73" i="7"/>
  <c r="O74" i="7"/>
  <c r="O75" i="7"/>
  <c r="O76" i="7"/>
  <c r="O77" i="7"/>
  <c r="O78" i="7"/>
  <c r="O79" i="7"/>
  <c r="O80" i="7"/>
  <c r="O81" i="7"/>
  <c r="O82" i="7"/>
  <c r="O83" i="7"/>
  <c r="O84" i="7"/>
  <c r="O85" i="7"/>
  <c r="O86" i="7"/>
  <c r="O87" i="7"/>
  <c r="O88" i="7"/>
  <c r="O89" i="7"/>
  <c r="O90" i="7"/>
  <c r="O91" i="7"/>
  <c r="O92" i="7"/>
  <c r="O93" i="7"/>
  <c r="O94" i="7"/>
  <c r="O96" i="7"/>
  <c r="O97" i="7"/>
  <c r="O98" i="7"/>
  <c r="O3" i="7"/>
  <c r="N3" i="7"/>
  <c r="M3" i="7"/>
  <c r="L3" i="7"/>
  <c r="K3" i="7"/>
  <c r="K4" i="7"/>
  <c r="L4" i="7"/>
  <c r="M4" i="7"/>
  <c r="N4" i="7"/>
  <c r="K5" i="7"/>
  <c r="L5" i="7"/>
  <c r="M5" i="7"/>
  <c r="N5" i="7"/>
  <c r="K6" i="7"/>
  <c r="L6" i="7"/>
  <c r="M6" i="7"/>
  <c r="N6" i="7"/>
  <c r="K7" i="7"/>
  <c r="L7" i="7"/>
  <c r="M7" i="7"/>
  <c r="N7" i="7"/>
  <c r="K8" i="7"/>
  <c r="L8" i="7"/>
  <c r="M8" i="7"/>
  <c r="N8" i="7"/>
  <c r="K9" i="7"/>
  <c r="L9" i="7"/>
  <c r="M9" i="7"/>
  <c r="N9" i="7"/>
  <c r="K10" i="7"/>
  <c r="L10" i="7"/>
  <c r="M10" i="7"/>
  <c r="N10" i="7"/>
  <c r="K11" i="7"/>
  <c r="L11" i="7"/>
  <c r="M11" i="7"/>
  <c r="N11" i="7"/>
  <c r="K12" i="7"/>
  <c r="L12" i="7"/>
  <c r="M12" i="7"/>
  <c r="N12" i="7"/>
  <c r="K13" i="7"/>
  <c r="L13" i="7"/>
  <c r="M13" i="7"/>
  <c r="N13" i="7"/>
  <c r="K14" i="7"/>
  <c r="L14" i="7"/>
  <c r="M14" i="7"/>
  <c r="N14" i="7"/>
  <c r="K15" i="7"/>
  <c r="L15" i="7"/>
  <c r="M15" i="7"/>
  <c r="N15" i="7"/>
  <c r="K16" i="7"/>
  <c r="L16" i="7"/>
  <c r="M16" i="7"/>
  <c r="N16" i="7"/>
  <c r="K17" i="7"/>
  <c r="L17" i="7"/>
  <c r="M17" i="7"/>
  <c r="N17" i="7"/>
  <c r="K18" i="7"/>
  <c r="L18" i="7"/>
  <c r="M18" i="7"/>
  <c r="N18" i="7"/>
  <c r="K19" i="7"/>
  <c r="L19" i="7"/>
  <c r="M19" i="7"/>
  <c r="N19" i="7"/>
  <c r="K20" i="7"/>
  <c r="L20" i="7"/>
  <c r="M20" i="7"/>
  <c r="N20" i="7"/>
  <c r="K21" i="7"/>
  <c r="L21" i="7"/>
  <c r="M21" i="7"/>
  <c r="N21" i="7"/>
  <c r="K22" i="7"/>
  <c r="L22" i="7"/>
  <c r="M22" i="7"/>
  <c r="N22" i="7"/>
  <c r="K23" i="7"/>
  <c r="L23" i="7"/>
  <c r="M23" i="7"/>
  <c r="N23" i="7"/>
  <c r="K24" i="7"/>
  <c r="L24" i="7"/>
  <c r="M24" i="7"/>
  <c r="N24" i="7"/>
  <c r="K25" i="7"/>
  <c r="L25" i="7"/>
  <c r="M25" i="7"/>
  <c r="N25" i="7"/>
  <c r="K26" i="7"/>
  <c r="L26" i="7"/>
  <c r="M26" i="7"/>
  <c r="N26" i="7"/>
  <c r="K27" i="7"/>
  <c r="L27" i="7"/>
  <c r="M27" i="7"/>
  <c r="N27" i="7"/>
  <c r="K28" i="7"/>
  <c r="L28" i="7"/>
  <c r="M28" i="7"/>
  <c r="N28" i="7"/>
  <c r="K29" i="7"/>
  <c r="L29" i="7"/>
  <c r="M29" i="7"/>
  <c r="N29" i="7"/>
  <c r="K30" i="7"/>
  <c r="L30" i="7"/>
  <c r="M30" i="7"/>
  <c r="N30" i="7"/>
  <c r="K31" i="7"/>
  <c r="L31" i="7"/>
  <c r="M31" i="7"/>
  <c r="N31" i="7"/>
  <c r="K32" i="7"/>
  <c r="L32" i="7"/>
  <c r="M32" i="7"/>
  <c r="N32" i="7"/>
  <c r="K33" i="7"/>
  <c r="L33" i="7"/>
  <c r="M33" i="7"/>
  <c r="N33" i="7"/>
  <c r="K34" i="7"/>
  <c r="L34" i="7"/>
  <c r="M34" i="7"/>
  <c r="N34" i="7"/>
  <c r="K35" i="7"/>
  <c r="L35" i="7"/>
  <c r="M35" i="7"/>
  <c r="N35" i="7"/>
  <c r="K36" i="7"/>
  <c r="L36" i="7"/>
  <c r="M36" i="7"/>
  <c r="N36" i="7"/>
  <c r="K37" i="7"/>
  <c r="L37" i="7"/>
  <c r="M37" i="7"/>
  <c r="N37" i="7"/>
  <c r="K38" i="7"/>
  <c r="L38" i="7"/>
  <c r="M38" i="7"/>
  <c r="N38" i="7"/>
  <c r="K39" i="7"/>
  <c r="L39" i="7"/>
  <c r="M39" i="7"/>
  <c r="N39" i="7"/>
  <c r="K40" i="7"/>
  <c r="L40" i="7"/>
  <c r="M40" i="7"/>
  <c r="N40" i="7"/>
  <c r="K41" i="7"/>
  <c r="L41" i="7"/>
  <c r="M41" i="7"/>
  <c r="N41" i="7"/>
  <c r="K42" i="7"/>
  <c r="L42" i="7"/>
  <c r="M42" i="7"/>
  <c r="N42" i="7"/>
  <c r="K43" i="7"/>
  <c r="L43" i="7"/>
  <c r="M43" i="7"/>
  <c r="N43" i="7"/>
  <c r="K44" i="7"/>
  <c r="L44" i="7"/>
  <c r="M44" i="7"/>
  <c r="N44" i="7"/>
  <c r="K45" i="7"/>
  <c r="L45" i="7"/>
  <c r="M45" i="7"/>
  <c r="N45" i="7"/>
  <c r="K46" i="7"/>
  <c r="L46" i="7"/>
  <c r="M46" i="7"/>
  <c r="N46" i="7"/>
  <c r="K47" i="7"/>
  <c r="L47" i="7"/>
  <c r="M47" i="7"/>
  <c r="N47" i="7"/>
  <c r="K48" i="7"/>
  <c r="L48" i="7"/>
  <c r="M48" i="7"/>
  <c r="N48" i="7"/>
  <c r="K49" i="7"/>
  <c r="L49" i="7"/>
  <c r="M49" i="7"/>
  <c r="N49" i="7"/>
  <c r="K50" i="7"/>
  <c r="L50" i="7"/>
  <c r="M50" i="7"/>
  <c r="N50" i="7"/>
  <c r="K51" i="7"/>
  <c r="L51" i="7"/>
  <c r="M51" i="7"/>
  <c r="N51" i="7"/>
  <c r="K52" i="7"/>
  <c r="L52" i="7"/>
  <c r="M52" i="7"/>
  <c r="N52" i="7"/>
  <c r="K53" i="7"/>
  <c r="L53" i="7"/>
  <c r="M53" i="7"/>
  <c r="N53" i="7"/>
  <c r="K54" i="7"/>
  <c r="L54" i="7"/>
  <c r="M54" i="7"/>
  <c r="N54" i="7"/>
  <c r="K55" i="7"/>
  <c r="L55" i="7"/>
  <c r="M55" i="7"/>
  <c r="N55" i="7"/>
  <c r="K56" i="7"/>
  <c r="L56" i="7"/>
  <c r="M56" i="7"/>
  <c r="N56" i="7"/>
  <c r="K57" i="7"/>
  <c r="L57" i="7"/>
  <c r="M57" i="7"/>
  <c r="N57" i="7"/>
  <c r="K58" i="7"/>
  <c r="L58" i="7"/>
  <c r="M58" i="7"/>
  <c r="N58" i="7"/>
  <c r="K59" i="7"/>
  <c r="L59" i="7"/>
  <c r="M59" i="7"/>
  <c r="N59" i="7"/>
  <c r="K60" i="7"/>
  <c r="L60" i="7"/>
  <c r="M60" i="7"/>
  <c r="N60" i="7"/>
  <c r="K61" i="7"/>
  <c r="L61" i="7"/>
  <c r="M61" i="7"/>
  <c r="N61" i="7"/>
  <c r="K62" i="7"/>
  <c r="L62" i="7"/>
  <c r="M62" i="7"/>
  <c r="N62" i="7"/>
  <c r="K63" i="7"/>
  <c r="L63" i="7"/>
  <c r="M63" i="7"/>
  <c r="N63" i="7"/>
  <c r="K64" i="7"/>
  <c r="L64" i="7"/>
  <c r="M64" i="7"/>
  <c r="N64" i="7"/>
  <c r="K65" i="7"/>
  <c r="L65" i="7"/>
  <c r="M65" i="7"/>
  <c r="N65" i="7"/>
  <c r="K66" i="7"/>
  <c r="L66" i="7"/>
  <c r="M66" i="7"/>
  <c r="N66" i="7"/>
  <c r="K67" i="7"/>
  <c r="L67" i="7"/>
  <c r="M67" i="7"/>
  <c r="N67" i="7"/>
  <c r="K68" i="7"/>
  <c r="L68" i="7"/>
  <c r="M68" i="7"/>
  <c r="N68" i="7"/>
  <c r="K69" i="7"/>
  <c r="L69" i="7"/>
  <c r="M69" i="7"/>
  <c r="N69" i="7"/>
  <c r="K70" i="7"/>
  <c r="L70" i="7"/>
  <c r="M70" i="7"/>
  <c r="N70" i="7"/>
  <c r="K71" i="7"/>
  <c r="L71" i="7"/>
  <c r="M71" i="7"/>
  <c r="N71" i="7"/>
  <c r="K72" i="7"/>
  <c r="L72" i="7"/>
  <c r="M72" i="7"/>
  <c r="N72" i="7"/>
  <c r="K73" i="7"/>
  <c r="L73" i="7"/>
  <c r="M73" i="7"/>
  <c r="N73" i="7"/>
  <c r="K74" i="7"/>
  <c r="L74" i="7"/>
  <c r="M74" i="7"/>
  <c r="N74" i="7"/>
  <c r="K75" i="7"/>
  <c r="L75" i="7"/>
  <c r="M75" i="7"/>
  <c r="N75" i="7"/>
  <c r="K76" i="7"/>
  <c r="L76" i="7"/>
  <c r="M76" i="7"/>
  <c r="N76" i="7"/>
  <c r="K77" i="7"/>
  <c r="L77" i="7"/>
  <c r="M77" i="7"/>
  <c r="N77" i="7"/>
  <c r="K78" i="7"/>
  <c r="L78" i="7"/>
  <c r="M78" i="7"/>
  <c r="N78" i="7"/>
  <c r="K79" i="7"/>
  <c r="L79" i="7"/>
  <c r="M79" i="7"/>
  <c r="N79" i="7"/>
  <c r="K80" i="7"/>
  <c r="L80" i="7"/>
  <c r="M80" i="7"/>
  <c r="N80" i="7"/>
  <c r="K81" i="7"/>
  <c r="L81" i="7"/>
  <c r="M81" i="7"/>
  <c r="N81" i="7"/>
  <c r="K82" i="7"/>
  <c r="L82" i="7"/>
  <c r="M82" i="7"/>
  <c r="N82" i="7"/>
  <c r="K83" i="7"/>
  <c r="L83" i="7"/>
  <c r="M83" i="7"/>
  <c r="N83" i="7"/>
  <c r="K84" i="7"/>
  <c r="L84" i="7"/>
  <c r="M84" i="7"/>
  <c r="N84" i="7"/>
  <c r="K85" i="7"/>
  <c r="L85" i="7"/>
  <c r="M85" i="7"/>
  <c r="N85" i="7"/>
  <c r="K86" i="7"/>
  <c r="L86" i="7"/>
  <c r="M86" i="7"/>
  <c r="N86" i="7"/>
  <c r="K87" i="7"/>
  <c r="L87" i="7"/>
  <c r="M87" i="7"/>
  <c r="N87" i="7"/>
  <c r="K88" i="7"/>
  <c r="L88" i="7"/>
  <c r="M88" i="7"/>
  <c r="N88" i="7"/>
  <c r="K89" i="7"/>
  <c r="L89" i="7"/>
  <c r="M89" i="7"/>
  <c r="N89" i="7"/>
  <c r="K90" i="7"/>
  <c r="L90" i="7"/>
  <c r="M90" i="7"/>
  <c r="N90" i="7"/>
  <c r="K91" i="7"/>
  <c r="L91" i="7"/>
  <c r="M91" i="7"/>
  <c r="N91" i="7"/>
  <c r="K92" i="7"/>
  <c r="L92" i="7"/>
  <c r="M92" i="7"/>
  <c r="N92" i="7"/>
  <c r="K93" i="7"/>
  <c r="L93" i="7"/>
  <c r="M93" i="7"/>
  <c r="N93" i="7"/>
  <c r="K94" i="7"/>
  <c r="L94" i="7"/>
  <c r="M94" i="7"/>
  <c r="N94" i="7"/>
  <c r="K95" i="7"/>
  <c r="L95" i="7"/>
  <c r="M95" i="7"/>
  <c r="N95" i="7"/>
  <c r="K96" i="7"/>
  <c r="L96" i="7"/>
  <c r="M96" i="7"/>
  <c r="N96" i="7"/>
  <c r="K97" i="7"/>
  <c r="L97" i="7"/>
  <c r="M97" i="7"/>
  <c r="N97" i="7"/>
  <c r="K98" i="7"/>
  <c r="L98" i="7"/>
  <c r="M98" i="7"/>
  <c r="N98" i="7"/>
  <c r="K46" i="9" l="1"/>
  <c r="L101" i="7"/>
  <c r="M101" i="7"/>
  <c r="K101" i="7"/>
  <c r="K103" i="7" s="1"/>
  <c r="O101" i="7"/>
  <c r="N101" i="7"/>
  <c r="J3" i="13"/>
  <c r="K3" i="13"/>
  <c r="L3" i="13"/>
  <c r="M3" i="13"/>
  <c r="J4" i="13"/>
  <c r="K4" i="13"/>
  <c r="L4" i="13"/>
  <c r="M4" i="13"/>
  <c r="J5" i="13"/>
  <c r="K5" i="13"/>
  <c r="L5" i="13"/>
  <c r="M5" i="13"/>
  <c r="J6" i="13"/>
  <c r="K6" i="13"/>
  <c r="L6" i="13"/>
  <c r="M6" i="13"/>
  <c r="J7" i="13"/>
  <c r="K7" i="13"/>
  <c r="L7" i="13"/>
  <c r="M7" i="13"/>
  <c r="J8" i="13"/>
  <c r="K8" i="13"/>
  <c r="L8" i="13"/>
  <c r="M8" i="13"/>
  <c r="J9" i="13"/>
  <c r="K9" i="13"/>
  <c r="L9" i="13"/>
  <c r="M9" i="13"/>
  <c r="J10" i="13"/>
  <c r="K10" i="13"/>
  <c r="L10" i="13"/>
  <c r="M10" i="13"/>
  <c r="J11" i="13"/>
  <c r="K11" i="13"/>
  <c r="L11" i="13"/>
  <c r="M11" i="13"/>
  <c r="J12" i="13"/>
  <c r="K12" i="13"/>
  <c r="L12" i="13"/>
  <c r="M12" i="13"/>
  <c r="J13" i="13"/>
  <c r="K13" i="13"/>
  <c r="L13" i="13"/>
  <c r="M13" i="13"/>
  <c r="J14" i="13"/>
  <c r="K14" i="13"/>
  <c r="L14" i="13"/>
  <c r="M14" i="13"/>
  <c r="J15" i="13"/>
  <c r="K15" i="13"/>
  <c r="L15" i="13"/>
  <c r="M15" i="13"/>
  <c r="J16" i="13"/>
  <c r="K16" i="13"/>
  <c r="L16" i="13"/>
  <c r="M16" i="13"/>
  <c r="J17" i="13"/>
  <c r="K17" i="13"/>
  <c r="L17" i="13"/>
  <c r="M17" i="13"/>
  <c r="J18" i="13"/>
  <c r="K18" i="13"/>
  <c r="L18" i="13"/>
  <c r="M18" i="13"/>
  <c r="J19" i="13"/>
  <c r="K19" i="13"/>
  <c r="L19" i="13"/>
  <c r="M19" i="13"/>
  <c r="J20" i="13"/>
  <c r="K20" i="13"/>
  <c r="L20" i="13"/>
  <c r="M20" i="13"/>
  <c r="J21" i="13"/>
  <c r="K21" i="13"/>
  <c r="L21" i="13"/>
  <c r="M21" i="13"/>
  <c r="J22" i="13"/>
  <c r="K22" i="13"/>
  <c r="L22" i="13"/>
  <c r="M22" i="13"/>
  <c r="J23" i="13"/>
  <c r="K23" i="13"/>
  <c r="L23" i="13"/>
  <c r="M23" i="13"/>
  <c r="J24" i="13"/>
  <c r="K24" i="13"/>
  <c r="L24" i="13"/>
  <c r="M24" i="13"/>
  <c r="J25" i="13"/>
  <c r="K25" i="13"/>
  <c r="L25" i="13"/>
  <c r="M25" i="13"/>
  <c r="J26" i="13"/>
  <c r="K26" i="13"/>
  <c r="L26" i="13"/>
  <c r="M26" i="13"/>
  <c r="J27" i="13"/>
  <c r="K27" i="13"/>
  <c r="L27" i="13"/>
  <c r="M27" i="13"/>
  <c r="J28" i="13"/>
  <c r="K28" i="13"/>
  <c r="L28" i="13"/>
  <c r="M28" i="13"/>
  <c r="J29" i="13"/>
  <c r="K29" i="13"/>
  <c r="L29" i="13"/>
  <c r="M29" i="13"/>
  <c r="J30" i="13"/>
  <c r="K30" i="13"/>
  <c r="L30" i="13"/>
  <c r="M30" i="13"/>
  <c r="J31" i="13"/>
  <c r="K31" i="13"/>
  <c r="L31" i="13"/>
  <c r="M31" i="13"/>
  <c r="J32" i="13"/>
  <c r="K32" i="13"/>
  <c r="L32" i="13"/>
  <c r="M32" i="13"/>
  <c r="J33" i="13"/>
  <c r="K33" i="13"/>
  <c r="L33" i="13"/>
  <c r="M33" i="13"/>
  <c r="J34" i="13"/>
  <c r="K34" i="13"/>
  <c r="L34" i="13"/>
  <c r="M34" i="13"/>
  <c r="J35" i="13"/>
  <c r="K35" i="13"/>
  <c r="L35" i="13"/>
  <c r="M35" i="13"/>
  <c r="J36" i="13"/>
  <c r="K36" i="13"/>
  <c r="L36" i="13"/>
  <c r="M36" i="13"/>
  <c r="J37" i="13"/>
  <c r="K37" i="13"/>
  <c r="L37" i="13"/>
  <c r="M37" i="13"/>
  <c r="J38" i="13"/>
  <c r="K38" i="13"/>
  <c r="L38" i="13"/>
  <c r="M38" i="13"/>
  <c r="J39" i="13"/>
  <c r="K39" i="13"/>
  <c r="L39" i="13"/>
  <c r="M39" i="13"/>
  <c r="J40" i="13"/>
  <c r="K40" i="13"/>
  <c r="L40" i="13"/>
  <c r="M40" i="13"/>
  <c r="J41" i="13"/>
  <c r="K41" i="13"/>
  <c r="L41" i="13"/>
  <c r="M41" i="13"/>
  <c r="J42" i="13"/>
  <c r="K42" i="13"/>
  <c r="L42" i="13"/>
  <c r="M42" i="13"/>
  <c r="J43" i="13"/>
  <c r="K43" i="13"/>
  <c r="L43" i="13"/>
  <c r="M43" i="13"/>
  <c r="J44" i="13"/>
  <c r="K44" i="13"/>
  <c r="L44" i="13"/>
  <c r="M44" i="13"/>
  <c r="J45" i="13"/>
  <c r="K45" i="13"/>
  <c r="L45" i="13"/>
  <c r="M45" i="13"/>
  <c r="J46" i="13"/>
  <c r="K46" i="13"/>
  <c r="L46" i="13"/>
  <c r="M46" i="13"/>
  <c r="J47" i="13"/>
  <c r="K47" i="13"/>
  <c r="L47" i="13"/>
  <c r="M47" i="13"/>
  <c r="J48" i="13"/>
  <c r="K48" i="13"/>
  <c r="L48" i="13"/>
  <c r="M48" i="13"/>
  <c r="J49" i="13"/>
  <c r="K49" i="13"/>
  <c r="L49" i="13"/>
  <c r="M49" i="13"/>
  <c r="J50" i="13"/>
  <c r="K50" i="13"/>
  <c r="L50" i="13"/>
  <c r="M50" i="13"/>
  <c r="J51" i="13"/>
  <c r="K51" i="13"/>
  <c r="L51" i="13"/>
  <c r="M51" i="13"/>
  <c r="J52" i="13"/>
  <c r="K52" i="13"/>
  <c r="L52" i="13"/>
  <c r="M52" i="13"/>
  <c r="J53" i="13"/>
  <c r="K53" i="13"/>
  <c r="L53" i="13"/>
  <c r="M53" i="13"/>
  <c r="J54" i="13"/>
  <c r="K54" i="13"/>
  <c r="L54" i="13"/>
  <c r="M54" i="13"/>
  <c r="J55" i="13"/>
  <c r="K55" i="13"/>
  <c r="L55" i="13"/>
  <c r="M55" i="13"/>
  <c r="J56" i="13"/>
  <c r="K56" i="13"/>
  <c r="L56" i="13"/>
  <c r="M56" i="13"/>
  <c r="J57" i="13"/>
  <c r="K57" i="13"/>
  <c r="L57" i="13"/>
  <c r="M57" i="13"/>
  <c r="J58" i="13"/>
  <c r="K58" i="13"/>
  <c r="L58" i="13"/>
  <c r="M58" i="13"/>
  <c r="J59" i="13"/>
  <c r="K59" i="13"/>
  <c r="L59" i="13"/>
  <c r="M59" i="13"/>
  <c r="J60" i="13"/>
  <c r="K60" i="13"/>
  <c r="L60" i="13"/>
  <c r="M60" i="13"/>
  <c r="J61" i="13"/>
  <c r="K61" i="13"/>
  <c r="L61" i="13"/>
  <c r="M61" i="13"/>
  <c r="J62" i="13"/>
  <c r="K62" i="13"/>
  <c r="L62" i="13"/>
  <c r="M62" i="13"/>
  <c r="J63" i="13"/>
  <c r="K63" i="13"/>
  <c r="L63" i="13"/>
  <c r="M63" i="13"/>
  <c r="J64" i="13"/>
  <c r="K64" i="13"/>
  <c r="L64" i="13"/>
  <c r="M64" i="13"/>
  <c r="J65" i="13"/>
  <c r="K65" i="13"/>
  <c r="L65" i="13"/>
  <c r="M65" i="13"/>
  <c r="J66" i="13"/>
  <c r="K66" i="13"/>
  <c r="L66" i="13"/>
  <c r="M66" i="13"/>
  <c r="J67" i="13"/>
  <c r="K67" i="13"/>
  <c r="L67" i="13"/>
  <c r="M67" i="13"/>
  <c r="J68" i="13"/>
  <c r="K68" i="13"/>
  <c r="L68" i="13"/>
  <c r="M68" i="13"/>
  <c r="J69" i="13"/>
  <c r="K69" i="13"/>
  <c r="L69" i="13"/>
  <c r="M69" i="13"/>
  <c r="J70" i="13"/>
  <c r="K70" i="13"/>
  <c r="L70" i="13"/>
  <c r="M70" i="13"/>
  <c r="J71" i="13"/>
  <c r="K71" i="13"/>
  <c r="L71" i="13"/>
  <c r="M71" i="13"/>
  <c r="J72" i="13"/>
  <c r="K72" i="13"/>
  <c r="L72" i="13"/>
  <c r="M72" i="13"/>
  <c r="J73" i="13"/>
  <c r="K73" i="13"/>
  <c r="L73" i="13"/>
  <c r="M73" i="13"/>
  <c r="J74" i="13"/>
  <c r="K74" i="13"/>
  <c r="L74" i="13"/>
  <c r="M74" i="13"/>
  <c r="J75" i="13"/>
  <c r="K75" i="13"/>
  <c r="L75" i="13"/>
  <c r="M75" i="13"/>
  <c r="J76" i="13"/>
  <c r="K76" i="13"/>
  <c r="L76" i="13"/>
  <c r="M76" i="13"/>
  <c r="J77" i="13"/>
  <c r="K77" i="13"/>
  <c r="L77" i="13"/>
  <c r="M77" i="13"/>
  <c r="J78" i="13"/>
  <c r="K78" i="13"/>
  <c r="L78" i="13"/>
  <c r="M78" i="13"/>
  <c r="J79" i="13"/>
  <c r="K79" i="13"/>
  <c r="L79" i="13"/>
  <c r="M79" i="13"/>
  <c r="J80" i="13"/>
  <c r="K80" i="13"/>
  <c r="L80" i="13"/>
  <c r="M80" i="13"/>
  <c r="J81" i="13"/>
  <c r="K81" i="13"/>
  <c r="L81" i="13"/>
  <c r="M81" i="13"/>
  <c r="J82" i="13"/>
  <c r="K82" i="13"/>
  <c r="L82" i="13"/>
  <c r="M82" i="13"/>
  <c r="J83" i="13"/>
  <c r="K83" i="13"/>
  <c r="L83" i="13"/>
  <c r="M83" i="13"/>
  <c r="J84" i="13"/>
  <c r="K84" i="13"/>
  <c r="L84" i="13"/>
  <c r="M84" i="13"/>
  <c r="J85" i="13"/>
  <c r="K85" i="13"/>
  <c r="L85" i="13"/>
  <c r="M85" i="13"/>
  <c r="J86" i="13"/>
  <c r="K86" i="13"/>
  <c r="L86" i="13"/>
  <c r="M86" i="13"/>
  <c r="J87" i="13"/>
  <c r="K87" i="13"/>
  <c r="L87" i="13"/>
  <c r="M87" i="13"/>
  <c r="J88" i="13"/>
  <c r="K88" i="13"/>
  <c r="L88" i="13"/>
  <c r="M88" i="13"/>
  <c r="J89" i="13"/>
  <c r="K89" i="13"/>
  <c r="L89" i="13"/>
  <c r="M89" i="13"/>
  <c r="J90" i="13"/>
  <c r="K90" i="13"/>
  <c r="L90" i="13"/>
  <c r="M90" i="13"/>
  <c r="J91" i="13"/>
  <c r="K91" i="13"/>
  <c r="L91" i="13"/>
  <c r="M91" i="13"/>
  <c r="J92" i="13"/>
  <c r="K92" i="13"/>
  <c r="L92" i="13"/>
  <c r="M92" i="13"/>
  <c r="J93" i="13"/>
  <c r="K93" i="13"/>
  <c r="L93" i="13"/>
  <c r="M93" i="13"/>
  <c r="J94" i="13"/>
  <c r="K94" i="13"/>
  <c r="L94" i="13"/>
  <c r="M94" i="13"/>
  <c r="J95" i="13"/>
  <c r="K95" i="13"/>
  <c r="L95" i="13"/>
  <c r="M95" i="13"/>
  <c r="J96" i="13"/>
  <c r="K96" i="13"/>
  <c r="L96" i="13"/>
  <c r="M96" i="13"/>
  <c r="J97" i="13"/>
  <c r="K97" i="13"/>
  <c r="L97" i="13"/>
  <c r="M97" i="13"/>
  <c r="J98" i="13"/>
  <c r="K98" i="13"/>
  <c r="L98" i="13"/>
  <c r="M98" i="13"/>
  <c r="J99" i="13"/>
  <c r="K99" i="13"/>
  <c r="L99" i="13"/>
  <c r="M99" i="13"/>
  <c r="J100" i="13"/>
  <c r="K100" i="13"/>
  <c r="L100" i="13"/>
  <c r="M100" i="13"/>
  <c r="J101" i="13"/>
  <c r="K101" i="13"/>
  <c r="L101" i="13"/>
  <c r="M101" i="13"/>
  <c r="J102" i="13"/>
  <c r="K102" i="13"/>
  <c r="L102" i="13"/>
  <c r="M102" i="13"/>
  <c r="J103" i="13"/>
  <c r="K103" i="13"/>
  <c r="L103" i="13"/>
  <c r="M103" i="13"/>
  <c r="J104" i="13"/>
  <c r="K104" i="13"/>
  <c r="L104" i="13"/>
  <c r="M104" i="13"/>
  <c r="J105" i="13"/>
  <c r="K105" i="13"/>
  <c r="L105" i="13"/>
  <c r="M105" i="13"/>
  <c r="J106" i="13"/>
  <c r="K106" i="13"/>
  <c r="L106" i="13"/>
  <c r="M106" i="13"/>
  <c r="J107" i="13"/>
  <c r="K107" i="13"/>
  <c r="L107" i="13"/>
  <c r="M107" i="13"/>
  <c r="J108" i="13"/>
  <c r="K108" i="13"/>
  <c r="L108" i="13"/>
  <c r="M108" i="13"/>
  <c r="M111" i="13"/>
  <c r="G16" i="14" s="1"/>
  <c r="J111" i="13"/>
  <c r="B15" i="14"/>
  <c r="G15" i="14"/>
  <c r="F15" i="14"/>
  <c r="E15" i="14"/>
  <c r="D15" i="14"/>
  <c r="L74" i="11"/>
  <c r="M72" i="11"/>
  <c r="N72" i="11"/>
  <c r="O72" i="11"/>
  <c r="L72" i="11"/>
  <c r="K72" i="11"/>
  <c r="F73" i="11"/>
  <c r="F72" i="11"/>
  <c r="L4" i="11"/>
  <c r="M4" i="11"/>
  <c r="N4" i="11"/>
  <c r="O4" i="11"/>
  <c r="L5" i="11"/>
  <c r="M5" i="11"/>
  <c r="N5" i="11"/>
  <c r="O5" i="11"/>
  <c r="L6" i="11"/>
  <c r="M6" i="11"/>
  <c r="N6" i="11"/>
  <c r="O6" i="11"/>
  <c r="L7" i="11"/>
  <c r="M7" i="11"/>
  <c r="N7" i="11"/>
  <c r="O7" i="11"/>
  <c r="L8" i="11"/>
  <c r="M8" i="11"/>
  <c r="N8" i="11"/>
  <c r="O8" i="11"/>
  <c r="L9" i="11"/>
  <c r="M9" i="11"/>
  <c r="N9" i="11"/>
  <c r="O9" i="11"/>
  <c r="L10" i="11"/>
  <c r="M10" i="11"/>
  <c r="N10" i="11"/>
  <c r="O10" i="11"/>
  <c r="L11" i="11"/>
  <c r="M11" i="11"/>
  <c r="N11" i="11"/>
  <c r="O11" i="11"/>
  <c r="L12" i="11"/>
  <c r="M12" i="11"/>
  <c r="N12" i="11"/>
  <c r="O12" i="11"/>
  <c r="L13" i="11"/>
  <c r="M13" i="11"/>
  <c r="N13" i="11"/>
  <c r="O13" i="11"/>
  <c r="L14" i="11"/>
  <c r="M14" i="11"/>
  <c r="N14" i="11"/>
  <c r="O14" i="11"/>
  <c r="L15" i="11"/>
  <c r="M15" i="11"/>
  <c r="N15" i="11"/>
  <c r="O15" i="11"/>
  <c r="L16" i="11"/>
  <c r="M16" i="11"/>
  <c r="N16" i="11"/>
  <c r="O16" i="11"/>
  <c r="L17" i="11"/>
  <c r="M17" i="11"/>
  <c r="N17" i="11"/>
  <c r="O17" i="11"/>
  <c r="L18" i="11"/>
  <c r="M18" i="11"/>
  <c r="N18" i="11"/>
  <c r="O18" i="11"/>
  <c r="L19" i="11"/>
  <c r="M19" i="11"/>
  <c r="N19" i="11"/>
  <c r="O19" i="11"/>
  <c r="L20" i="11"/>
  <c r="M20" i="11"/>
  <c r="N20" i="11"/>
  <c r="O20" i="11"/>
  <c r="L21" i="11"/>
  <c r="M21" i="11"/>
  <c r="N21" i="11"/>
  <c r="O21" i="11"/>
  <c r="L22" i="11"/>
  <c r="M22" i="11"/>
  <c r="N22" i="11"/>
  <c r="O22" i="11"/>
  <c r="L23" i="11"/>
  <c r="M23" i="11"/>
  <c r="N23" i="11"/>
  <c r="O23" i="11"/>
  <c r="L24" i="11"/>
  <c r="M24" i="11"/>
  <c r="N24" i="11"/>
  <c r="O24" i="11"/>
  <c r="L25" i="11"/>
  <c r="M25" i="11"/>
  <c r="N25" i="11"/>
  <c r="O25" i="11"/>
  <c r="L26" i="11"/>
  <c r="M26" i="11"/>
  <c r="N26" i="11"/>
  <c r="O26" i="11"/>
  <c r="L27" i="11"/>
  <c r="M27" i="11"/>
  <c r="N27" i="11"/>
  <c r="O27" i="11"/>
  <c r="L28" i="11"/>
  <c r="M28" i="11"/>
  <c r="N28" i="11"/>
  <c r="O28" i="11"/>
  <c r="L29" i="11"/>
  <c r="M29" i="11"/>
  <c r="N29" i="11"/>
  <c r="O29" i="11"/>
  <c r="L30" i="11"/>
  <c r="M30" i="11"/>
  <c r="N30" i="11"/>
  <c r="O30" i="11"/>
  <c r="L31" i="11"/>
  <c r="M31" i="11"/>
  <c r="N31" i="11"/>
  <c r="O31" i="11"/>
  <c r="L32" i="11"/>
  <c r="M32" i="11"/>
  <c r="N32" i="11"/>
  <c r="O32" i="11"/>
  <c r="L33" i="11"/>
  <c r="M33" i="11"/>
  <c r="N33" i="11"/>
  <c r="O33" i="11"/>
  <c r="L34" i="11"/>
  <c r="M34" i="11"/>
  <c r="N34" i="11"/>
  <c r="O34" i="11"/>
  <c r="L35" i="11"/>
  <c r="M35" i="11"/>
  <c r="N35" i="11"/>
  <c r="O35" i="11"/>
  <c r="L36" i="11"/>
  <c r="M36" i="11"/>
  <c r="N36" i="11"/>
  <c r="O36" i="11"/>
  <c r="L37" i="11"/>
  <c r="M37" i="11"/>
  <c r="N37" i="11"/>
  <c r="O37" i="11"/>
  <c r="L38" i="11"/>
  <c r="M38" i="11"/>
  <c r="N38" i="11"/>
  <c r="O38" i="11"/>
  <c r="L39" i="11"/>
  <c r="M39" i="11"/>
  <c r="N39" i="11"/>
  <c r="O39" i="11"/>
  <c r="L40" i="11"/>
  <c r="M40" i="11"/>
  <c r="N40" i="11"/>
  <c r="O40" i="11"/>
  <c r="L41" i="11"/>
  <c r="M41" i="11"/>
  <c r="N41" i="11"/>
  <c r="O41" i="11"/>
  <c r="L42" i="11"/>
  <c r="M42" i="11"/>
  <c r="N42" i="11"/>
  <c r="O42" i="11"/>
  <c r="L43" i="11"/>
  <c r="M43" i="11"/>
  <c r="N43" i="11"/>
  <c r="O43" i="11"/>
  <c r="L44" i="11"/>
  <c r="M44" i="11"/>
  <c r="N44" i="11"/>
  <c r="O44" i="11"/>
  <c r="L45" i="11"/>
  <c r="M45" i="11"/>
  <c r="N45" i="11"/>
  <c r="O45" i="11"/>
  <c r="L46" i="11"/>
  <c r="M46" i="11"/>
  <c r="N46" i="11"/>
  <c r="O46" i="11"/>
  <c r="L47" i="11"/>
  <c r="M47" i="11"/>
  <c r="N47" i="11"/>
  <c r="O47" i="11"/>
  <c r="L48" i="11"/>
  <c r="M48" i="11"/>
  <c r="N48" i="11"/>
  <c r="O48" i="11"/>
  <c r="L49" i="11"/>
  <c r="M49" i="11"/>
  <c r="N49" i="11"/>
  <c r="O49" i="11"/>
  <c r="L50" i="11"/>
  <c r="M50" i="11"/>
  <c r="N50" i="11"/>
  <c r="O50" i="11"/>
  <c r="L51" i="11"/>
  <c r="M51" i="11"/>
  <c r="N51" i="11"/>
  <c r="O51" i="11"/>
  <c r="L52" i="11"/>
  <c r="M52" i="11"/>
  <c r="N52" i="11"/>
  <c r="O52" i="11"/>
  <c r="L53" i="11"/>
  <c r="M53" i="11"/>
  <c r="N53" i="11"/>
  <c r="O53" i="11"/>
  <c r="L54" i="11"/>
  <c r="M54" i="11"/>
  <c r="N54" i="11"/>
  <c r="O54" i="11"/>
  <c r="L55" i="11"/>
  <c r="M55" i="11"/>
  <c r="N55" i="11"/>
  <c r="O55" i="11"/>
  <c r="L56" i="11"/>
  <c r="M56" i="11"/>
  <c r="N56" i="11"/>
  <c r="O56" i="11"/>
  <c r="L57" i="11"/>
  <c r="M57" i="11"/>
  <c r="N57" i="11"/>
  <c r="O57" i="11"/>
  <c r="L58" i="11"/>
  <c r="M58" i="11"/>
  <c r="N58" i="11"/>
  <c r="O58" i="11"/>
  <c r="L59" i="11"/>
  <c r="M59" i="11"/>
  <c r="N59" i="11"/>
  <c r="O59" i="11"/>
  <c r="L60" i="11"/>
  <c r="M60" i="11"/>
  <c r="N60" i="11"/>
  <c r="O60" i="11"/>
  <c r="L61" i="11"/>
  <c r="M61" i="11"/>
  <c r="N61" i="11"/>
  <c r="O61" i="11"/>
  <c r="L62" i="11"/>
  <c r="M62" i="11"/>
  <c r="N62" i="11"/>
  <c r="O62" i="11"/>
  <c r="L63" i="11"/>
  <c r="M63" i="11"/>
  <c r="N63" i="11"/>
  <c r="O63" i="11"/>
  <c r="L64" i="11"/>
  <c r="M64" i="11"/>
  <c r="N64" i="11"/>
  <c r="O64" i="11"/>
  <c r="L65" i="11"/>
  <c r="M65" i="11"/>
  <c r="N65" i="11"/>
  <c r="O65" i="11"/>
  <c r="L66" i="11"/>
  <c r="M66" i="11"/>
  <c r="N66" i="11"/>
  <c r="O66" i="11"/>
  <c r="L67" i="11"/>
  <c r="M67" i="11"/>
  <c r="N67" i="11"/>
  <c r="O67" i="11"/>
  <c r="L68" i="11"/>
  <c r="M68" i="11"/>
  <c r="N68" i="11"/>
  <c r="O68" i="11"/>
  <c r="L69" i="11"/>
  <c r="M69" i="11"/>
  <c r="N69" i="11"/>
  <c r="O69" i="11"/>
  <c r="O3" i="11"/>
  <c r="N3" i="11"/>
  <c r="M3" i="11"/>
  <c r="L3" i="11"/>
  <c r="K111" i="13" l="1"/>
  <c r="E16" i="14" s="1"/>
  <c r="L111" i="13"/>
  <c r="F16" i="14" s="1"/>
  <c r="C16" i="14" s="1"/>
  <c r="D16" i="14"/>
  <c r="C15" i="14"/>
  <c r="J103" i="7"/>
  <c r="K74" i="11"/>
  <c r="J113" i="13" l="1"/>
  <c r="G14" i="14"/>
  <c r="F14" i="14"/>
  <c r="E14" i="14"/>
  <c r="D14" i="14"/>
  <c r="C14" i="14" s="1"/>
  <c r="B14" i="14"/>
  <c r="K10" i="10"/>
  <c r="L10" i="10"/>
  <c r="M10" i="10"/>
  <c r="J12" i="10" s="1"/>
  <c r="J10" i="10"/>
  <c r="J4" i="10"/>
  <c r="K4" i="10"/>
  <c r="L4" i="10"/>
  <c r="M4" i="10"/>
  <c r="J5" i="10"/>
  <c r="K5" i="10"/>
  <c r="L5" i="10"/>
  <c r="M5" i="10"/>
  <c r="J6" i="10"/>
  <c r="K6" i="10"/>
  <c r="L6" i="10"/>
  <c r="M6" i="10"/>
  <c r="J7" i="10"/>
  <c r="K7" i="10"/>
  <c r="L7" i="10"/>
  <c r="M7" i="10"/>
  <c r="M3" i="10"/>
  <c r="L3" i="10"/>
  <c r="K3" i="10"/>
  <c r="J3" i="10"/>
  <c r="E11" i="10"/>
  <c r="E10" i="10"/>
  <c r="D12" i="14"/>
  <c r="C12" i="14" s="1"/>
  <c r="G12" i="14"/>
  <c r="F12" i="14"/>
  <c r="E12" i="14"/>
  <c r="B12" i="14"/>
  <c r="M18" i="8"/>
  <c r="L18" i="8"/>
  <c r="K18" i="8"/>
  <c r="J18" i="8"/>
  <c r="J20" i="8" s="1"/>
  <c r="K7" i="8"/>
  <c r="J3" i="8"/>
  <c r="K3" i="8"/>
  <c r="L3" i="8"/>
  <c r="M3" i="8"/>
  <c r="J4" i="8"/>
  <c r="K4" i="8"/>
  <c r="L4" i="8"/>
  <c r="M4" i="8"/>
  <c r="J5" i="8"/>
  <c r="K5" i="8"/>
  <c r="L5" i="8"/>
  <c r="M5" i="8"/>
  <c r="J6" i="8"/>
  <c r="K6" i="8"/>
  <c r="L6" i="8"/>
  <c r="M6" i="8"/>
  <c r="J7" i="8"/>
  <c r="L7" i="8"/>
  <c r="M7" i="8"/>
  <c r="J8" i="8"/>
  <c r="K8" i="8"/>
  <c r="L8" i="8"/>
  <c r="M8" i="8"/>
  <c r="J9" i="8"/>
  <c r="K9" i="8"/>
  <c r="L9" i="8"/>
  <c r="M9" i="8"/>
  <c r="J10" i="8"/>
  <c r="K10" i="8"/>
  <c r="L10" i="8"/>
  <c r="M10" i="8"/>
  <c r="J11" i="8"/>
  <c r="K11" i="8"/>
  <c r="L11" i="8"/>
  <c r="M11" i="8"/>
  <c r="J12" i="8"/>
  <c r="K12" i="8"/>
  <c r="L12" i="8"/>
  <c r="M12" i="8"/>
  <c r="J13" i="8"/>
  <c r="K13" i="8"/>
  <c r="L13" i="8"/>
  <c r="M13" i="8"/>
  <c r="J14" i="8"/>
  <c r="K14" i="8"/>
  <c r="L14" i="8"/>
  <c r="M14" i="8"/>
  <c r="J15" i="8"/>
  <c r="K15" i="8"/>
  <c r="L15" i="8"/>
  <c r="M15" i="8"/>
  <c r="M2" i="8"/>
  <c r="L2" i="8"/>
  <c r="K2" i="8"/>
  <c r="J2" i="8"/>
  <c r="L19" i="6"/>
  <c r="F10" i="14" s="1"/>
  <c r="J4" i="6"/>
  <c r="K4" i="6"/>
  <c r="L4" i="6"/>
  <c r="M4" i="6"/>
  <c r="J5" i="6"/>
  <c r="K5" i="6"/>
  <c r="L5" i="6"/>
  <c r="M5" i="6"/>
  <c r="J6" i="6"/>
  <c r="K6" i="6"/>
  <c r="L6" i="6"/>
  <c r="M6" i="6"/>
  <c r="J7" i="6"/>
  <c r="K7" i="6"/>
  <c r="L7" i="6"/>
  <c r="M7" i="6"/>
  <c r="J8" i="6"/>
  <c r="K8" i="6"/>
  <c r="L8" i="6"/>
  <c r="M8" i="6"/>
  <c r="J9" i="6"/>
  <c r="K9" i="6"/>
  <c r="L9" i="6"/>
  <c r="M9" i="6"/>
  <c r="J10" i="6"/>
  <c r="K10" i="6"/>
  <c r="L10" i="6"/>
  <c r="M10" i="6"/>
  <c r="J11" i="6"/>
  <c r="K11" i="6"/>
  <c r="L11" i="6"/>
  <c r="M11" i="6"/>
  <c r="J12" i="6"/>
  <c r="K12" i="6"/>
  <c r="L12" i="6"/>
  <c r="M12" i="6"/>
  <c r="J13" i="6"/>
  <c r="K13" i="6"/>
  <c r="L13" i="6"/>
  <c r="M13" i="6"/>
  <c r="J14" i="6"/>
  <c r="K14" i="6"/>
  <c r="L14" i="6"/>
  <c r="M14" i="6"/>
  <c r="J15" i="6"/>
  <c r="K15" i="6"/>
  <c r="L15" i="6"/>
  <c r="M15" i="6"/>
  <c r="J16" i="6"/>
  <c r="K16" i="6"/>
  <c r="L16" i="6"/>
  <c r="M16" i="6"/>
  <c r="E20" i="6"/>
  <c r="B10" i="14" s="1"/>
  <c r="E19" i="6"/>
  <c r="M3" i="6"/>
  <c r="M19" i="6" s="1"/>
  <c r="G10" i="14" s="1"/>
  <c r="L3" i="6"/>
  <c r="K3" i="6"/>
  <c r="K19" i="6" s="1"/>
  <c r="E10" i="14" s="1"/>
  <c r="J3" i="6"/>
  <c r="J19" i="6" s="1"/>
  <c r="D10" i="14" s="1"/>
  <c r="G9" i="14"/>
  <c r="F9" i="14"/>
  <c r="E9" i="14"/>
  <c r="D9" i="14"/>
  <c r="B9" i="14"/>
  <c r="K17" i="4"/>
  <c r="K72" i="5"/>
  <c r="K70" i="5"/>
  <c r="L70" i="5"/>
  <c r="M70" i="5"/>
  <c r="N70" i="5"/>
  <c r="K4" i="5"/>
  <c r="L4" i="5"/>
  <c r="M4" i="5"/>
  <c r="N4" i="5"/>
  <c r="K5" i="5"/>
  <c r="L5" i="5"/>
  <c r="M5" i="5"/>
  <c r="N5" i="5"/>
  <c r="K6" i="5"/>
  <c r="L6" i="5"/>
  <c r="M6" i="5"/>
  <c r="N6" i="5"/>
  <c r="K7" i="5"/>
  <c r="L7" i="5"/>
  <c r="M7" i="5"/>
  <c r="N7" i="5"/>
  <c r="K8" i="5"/>
  <c r="L8" i="5"/>
  <c r="M8" i="5"/>
  <c r="N8" i="5"/>
  <c r="K9" i="5"/>
  <c r="L9" i="5"/>
  <c r="M9" i="5"/>
  <c r="N9" i="5"/>
  <c r="K10" i="5"/>
  <c r="L10" i="5"/>
  <c r="M10" i="5"/>
  <c r="N10" i="5"/>
  <c r="K11" i="5"/>
  <c r="L11" i="5"/>
  <c r="M11" i="5"/>
  <c r="N11" i="5"/>
  <c r="K12" i="5"/>
  <c r="L12" i="5"/>
  <c r="M12" i="5"/>
  <c r="N12" i="5"/>
  <c r="K13" i="5"/>
  <c r="L13" i="5"/>
  <c r="M13" i="5"/>
  <c r="N13" i="5"/>
  <c r="K14" i="5"/>
  <c r="L14" i="5"/>
  <c r="M14" i="5"/>
  <c r="N14" i="5"/>
  <c r="K15" i="5"/>
  <c r="L15" i="5"/>
  <c r="M15" i="5"/>
  <c r="N15" i="5"/>
  <c r="K16" i="5"/>
  <c r="L16" i="5"/>
  <c r="M16" i="5"/>
  <c r="N16" i="5"/>
  <c r="K17" i="5"/>
  <c r="L17" i="5"/>
  <c r="M17" i="5"/>
  <c r="N17" i="5"/>
  <c r="K18" i="5"/>
  <c r="L18" i="5"/>
  <c r="M18" i="5"/>
  <c r="N18" i="5"/>
  <c r="K19" i="5"/>
  <c r="L19" i="5"/>
  <c r="M19" i="5"/>
  <c r="N19" i="5"/>
  <c r="K20" i="5"/>
  <c r="L20" i="5"/>
  <c r="M20" i="5"/>
  <c r="N20" i="5"/>
  <c r="K21" i="5"/>
  <c r="L21" i="5"/>
  <c r="M21" i="5"/>
  <c r="N21" i="5"/>
  <c r="K22" i="5"/>
  <c r="L22" i="5"/>
  <c r="M22" i="5"/>
  <c r="N22" i="5"/>
  <c r="K23" i="5"/>
  <c r="L23" i="5"/>
  <c r="M23" i="5"/>
  <c r="N23" i="5"/>
  <c r="K24" i="5"/>
  <c r="L24" i="5"/>
  <c r="M24" i="5"/>
  <c r="N24" i="5"/>
  <c r="K25" i="5"/>
  <c r="L25" i="5"/>
  <c r="M25" i="5"/>
  <c r="N25" i="5"/>
  <c r="K26" i="5"/>
  <c r="L26" i="5"/>
  <c r="M26" i="5"/>
  <c r="N26" i="5"/>
  <c r="K27" i="5"/>
  <c r="L27" i="5"/>
  <c r="M27" i="5"/>
  <c r="N27" i="5"/>
  <c r="K28" i="5"/>
  <c r="L28" i="5"/>
  <c r="M28" i="5"/>
  <c r="N28" i="5"/>
  <c r="K29" i="5"/>
  <c r="L29" i="5"/>
  <c r="M29" i="5"/>
  <c r="N29" i="5"/>
  <c r="K30" i="5"/>
  <c r="L30" i="5"/>
  <c r="M30" i="5"/>
  <c r="N30" i="5"/>
  <c r="K31" i="5"/>
  <c r="L31" i="5"/>
  <c r="M31" i="5"/>
  <c r="N31" i="5"/>
  <c r="K32" i="5"/>
  <c r="L32" i="5"/>
  <c r="M32" i="5"/>
  <c r="N32" i="5"/>
  <c r="K33" i="5"/>
  <c r="L33" i="5"/>
  <c r="M33" i="5"/>
  <c r="N33" i="5"/>
  <c r="K34" i="5"/>
  <c r="L34" i="5"/>
  <c r="M34" i="5"/>
  <c r="N34" i="5"/>
  <c r="K35" i="5"/>
  <c r="L35" i="5"/>
  <c r="M35" i="5"/>
  <c r="N35" i="5"/>
  <c r="K36" i="5"/>
  <c r="L36" i="5"/>
  <c r="M36" i="5"/>
  <c r="N36" i="5"/>
  <c r="K37" i="5"/>
  <c r="L37" i="5"/>
  <c r="M37" i="5"/>
  <c r="N37" i="5"/>
  <c r="K38" i="5"/>
  <c r="L38" i="5"/>
  <c r="M38" i="5"/>
  <c r="N38" i="5"/>
  <c r="K39" i="5"/>
  <c r="L39" i="5"/>
  <c r="M39" i="5"/>
  <c r="N39" i="5"/>
  <c r="K40" i="5"/>
  <c r="L40" i="5"/>
  <c r="M40" i="5"/>
  <c r="N40" i="5"/>
  <c r="K41" i="5"/>
  <c r="L41" i="5"/>
  <c r="M41" i="5"/>
  <c r="N41" i="5"/>
  <c r="K42" i="5"/>
  <c r="L42" i="5"/>
  <c r="M42" i="5"/>
  <c r="N42" i="5"/>
  <c r="K43" i="5"/>
  <c r="L43" i="5"/>
  <c r="M43" i="5"/>
  <c r="N43" i="5"/>
  <c r="K44" i="5"/>
  <c r="L44" i="5"/>
  <c r="M44" i="5"/>
  <c r="N44" i="5"/>
  <c r="K45" i="5"/>
  <c r="L45" i="5"/>
  <c r="M45" i="5"/>
  <c r="N45" i="5"/>
  <c r="K46" i="5"/>
  <c r="L46" i="5"/>
  <c r="M46" i="5"/>
  <c r="N46" i="5"/>
  <c r="K47" i="5"/>
  <c r="L47" i="5"/>
  <c r="M47" i="5"/>
  <c r="N47" i="5"/>
  <c r="K48" i="5"/>
  <c r="L48" i="5"/>
  <c r="M48" i="5"/>
  <c r="N48" i="5"/>
  <c r="K49" i="5"/>
  <c r="L49" i="5"/>
  <c r="M49" i="5"/>
  <c r="N49" i="5"/>
  <c r="K50" i="5"/>
  <c r="L50" i="5"/>
  <c r="M50" i="5"/>
  <c r="N50" i="5"/>
  <c r="K51" i="5"/>
  <c r="L51" i="5"/>
  <c r="M51" i="5"/>
  <c r="N51" i="5"/>
  <c r="K52" i="5"/>
  <c r="L52" i="5"/>
  <c r="M52" i="5"/>
  <c r="N52" i="5"/>
  <c r="K53" i="5"/>
  <c r="L53" i="5"/>
  <c r="M53" i="5"/>
  <c r="N53" i="5"/>
  <c r="K54" i="5"/>
  <c r="L54" i="5"/>
  <c r="M54" i="5"/>
  <c r="N54" i="5"/>
  <c r="K55" i="5"/>
  <c r="L55" i="5"/>
  <c r="M55" i="5"/>
  <c r="N55" i="5"/>
  <c r="K56" i="5"/>
  <c r="L56" i="5"/>
  <c r="M56" i="5"/>
  <c r="N56" i="5"/>
  <c r="K57" i="5"/>
  <c r="L57" i="5"/>
  <c r="M57" i="5"/>
  <c r="N57" i="5"/>
  <c r="K58" i="5"/>
  <c r="L58" i="5"/>
  <c r="M58" i="5"/>
  <c r="N58" i="5"/>
  <c r="K59" i="5"/>
  <c r="L59" i="5"/>
  <c r="M59" i="5"/>
  <c r="N59" i="5"/>
  <c r="K60" i="5"/>
  <c r="L60" i="5"/>
  <c r="M60" i="5"/>
  <c r="N60" i="5"/>
  <c r="K61" i="5"/>
  <c r="L61" i="5"/>
  <c r="M61" i="5"/>
  <c r="N61" i="5"/>
  <c r="K62" i="5"/>
  <c r="L62" i="5"/>
  <c r="M62" i="5"/>
  <c r="N62" i="5"/>
  <c r="K63" i="5"/>
  <c r="L63" i="5"/>
  <c r="M63" i="5"/>
  <c r="N63" i="5"/>
  <c r="K64" i="5"/>
  <c r="L64" i="5"/>
  <c r="M64" i="5"/>
  <c r="N64" i="5"/>
  <c r="K65" i="5"/>
  <c r="L65" i="5"/>
  <c r="M65" i="5"/>
  <c r="N65" i="5"/>
  <c r="K66" i="5"/>
  <c r="L66" i="5"/>
  <c r="M66" i="5"/>
  <c r="N66" i="5"/>
  <c r="K67" i="5"/>
  <c r="L67" i="5"/>
  <c r="M67" i="5"/>
  <c r="N67" i="5"/>
  <c r="N3" i="5"/>
  <c r="M3" i="5"/>
  <c r="L3" i="5"/>
  <c r="K3" i="5"/>
  <c r="G8" i="14"/>
  <c r="F8" i="14"/>
  <c r="E8" i="14"/>
  <c r="D8" i="14"/>
  <c r="B8" i="14"/>
  <c r="N15" i="4"/>
  <c r="L15" i="4"/>
  <c r="M15" i="4"/>
  <c r="K15" i="4"/>
  <c r="J15" i="4"/>
  <c r="J17" i="4" s="1"/>
  <c r="K3" i="4"/>
  <c r="L3" i="4"/>
  <c r="M3" i="4"/>
  <c r="N3" i="4"/>
  <c r="K4" i="4"/>
  <c r="L4" i="4"/>
  <c r="M4" i="4"/>
  <c r="N4" i="4"/>
  <c r="K5" i="4"/>
  <c r="L5" i="4"/>
  <c r="M5" i="4"/>
  <c r="N5" i="4"/>
  <c r="K6" i="4"/>
  <c r="L6" i="4"/>
  <c r="M6" i="4"/>
  <c r="N6" i="4"/>
  <c r="K7" i="4"/>
  <c r="L7" i="4"/>
  <c r="M7" i="4"/>
  <c r="N7" i="4"/>
  <c r="K8" i="4"/>
  <c r="L8" i="4"/>
  <c r="M8" i="4"/>
  <c r="N8" i="4"/>
  <c r="K9" i="4"/>
  <c r="L9" i="4"/>
  <c r="M9" i="4"/>
  <c r="N9" i="4"/>
  <c r="K10" i="4"/>
  <c r="L10" i="4"/>
  <c r="M10" i="4"/>
  <c r="N10" i="4"/>
  <c r="K11" i="4"/>
  <c r="L11" i="4"/>
  <c r="M11" i="4"/>
  <c r="N11" i="4"/>
  <c r="K12" i="4"/>
  <c r="L12" i="4"/>
  <c r="M12" i="4"/>
  <c r="N12" i="4"/>
  <c r="N2" i="4"/>
  <c r="M2" i="4"/>
  <c r="L2" i="4"/>
  <c r="K2" i="4"/>
  <c r="G7" i="14"/>
  <c r="F7" i="14"/>
  <c r="E7" i="14"/>
  <c r="D7" i="14"/>
  <c r="C7" i="14" s="1"/>
  <c r="B7" i="14"/>
  <c r="K51" i="3"/>
  <c r="L49" i="3"/>
  <c r="M49" i="3"/>
  <c r="N49" i="3"/>
  <c r="K49" i="3"/>
  <c r="K4" i="3"/>
  <c r="L4" i="3"/>
  <c r="M4" i="3"/>
  <c r="N4" i="3"/>
  <c r="K5" i="3"/>
  <c r="L5" i="3"/>
  <c r="M5" i="3"/>
  <c r="N5" i="3"/>
  <c r="K6" i="3"/>
  <c r="L6" i="3"/>
  <c r="M6" i="3"/>
  <c r="N6" i="3"/>
  <c r="K7" i="3"/>
  <c r="L7" i="3"/>
  <c r="M7" i="3"/>
  <c r="N7" i="3"/>
  <c r="K8" i="3"/>
  <c r="L8" i="3"/>
  <c r="M8" i="3"/>
  <c r="N8" i="3"/>
  <c r="K9" i="3"/>
  <c r="L9" i="3"/>
  <c r="M9" i="3"/>
  <c r="N9" i="3"/>
  <c r="K10" i="3"/>
  <c r="L10" i="3"/>
  <c r="M10" i="3"/>
  <c r="N10" i="3"/>
  <c r="K11" i="3"/>
  <c r="L11" i="3"/>
  <c r="M11" i="3"/>
  <c r="N11" i="3"/>
  <c r="K12" i="3"/>
  <c r="L12" i="3"/>
  <c r="M12" i="3"/>
  <c r="N12" i="3"/>
  <c r="K13" i="3"/>
  <c r="L13" i="3"/>
  <c r="M13" i="3"/>
  <c r="N13" i="3"/>
  <c r="K14" i="3"/>
  <c r="L14" i="3"/>
  <c r="M14" i="3"/>
  <c r="N14" i="3"/>
  <c r="K15" i="3"/>
  <c r="L15" i="3"/>
  <c r="M15" i="3"/>
  <c r="N15" i="3"/>
  <c r="K16" i="3"/>
  <c r="L16" i="3"/>
  <c r="M16" i="3"/>
  <c r="N16" i="3"/>
  <c r="K17" i="3"/>
  <c r="L17" i="3"/>
  <c r="M17" i="3"/>
  <c r="N17" i="3"/>
  <c r="K18" i="3"/>
  <c r="L18" i="3"/>
  <c r="M18" i="3"/>
  <c r="N18" i="3"/>
  <c r="K19" i="3"/>
  <c r="L19" i="3"/>
  <c r="M19" i="3"/>
  <c r="N19" i="3"/>
  <c r="K20" i="3"/>
  <c r="L20" i="3"/>
  <c r="M20" i="3"/>
  <c r="N20" i="3"/>
  <c r="K21" i="3"/>
  <c r="L21" i="3"/>
  <c r="M21" i="3"/>
  <c r="N21" i="3"/>
  <c r="K22" i="3"/>
  <c r="L22" i="3"/>
  <c r="M22" i="3"/>
  <c r="N22" i="3"/>
  <c r="K23" i="3"/>
  <c r="L23" i="3"/>
  <c r="M23" i="3"/>
  <c r="N23" i="3"/>
  <c r="K24" i="3"/>
  <c r="L24" i="3"/>
  <c r="M24" i="3"/>
  <c r="N24" i="3"/>
  <c r="K25" i="3"/>
  <c r="L25" i="3"/>
  <c r="M25" i="3"/>
  <c r="N25" i="3"/>
  <c r="K26" i="3"/>
  <c r="L26" i="3"/>
  <c r="M26" i="3"/>
  <c r="N26" i="3"/>
  <c r="K27" i="3"/>
  <c r="L27" i="3"/>
  <c r="M27" i="3"/>
  <c r="N27" i="3"/>
  <c r="K28" i="3"/>
  <c r="L28" i="3"/>
  <c r="M28" i="3"/>
  <c r="N28" i="3"/>
  <c r="K29" i="3"/>
  <c r="L29" i="3"/>
  <c r="M29" i="3"/>
  <c r="N29" i="3"/>
  <c r="K30" i="3"/>
  <c r="L30" i="3"/>
  <c r="M30" i="3"/>
  <c r="N30" i="3"/>
  <c r="K31" i="3"/>
  <c r="L31" i="3"/>
  <c r="M31" i="3"/>
  <c r="N31" i="3"/>
  <c r="K32" i="3"/>
  <c r="L32" i="3"/>
  <c r="M32" i="3"/>
  <c r="N32" i="3"/>
  <c r="K33" i="3"/>
  <c r="L33" i="3"/>
  <c r="M33" i="3"/>
  <c r="N33" i="3"/>
  <c r="K34" i="3"/>
  <c r="L34" i="3"/>
  <c r="M34" i="3"/>
  <c r="N34" i="3"/>
  <c r="K35" i="3"/>
  <c r="L35" i="3"/>
  <c r="M35" i="3"/>
  <c r="N35" i="3"/>
  <c r="K36" i="3"/>
  <c r="L36" i="3"/>
  <c r="M36" i="3"/>
  <c r="N36" i="3"/>
  <c r="K37" i="3"/>
  <c r="L37" i="3"/>
  <c r="M37" i="3"/>
  <c r="N37" i="3"/>
  <c r="K38" i="3"/>
  <c r="L38" i="3"/>
  <c r="M38" i="3"/>
  <c r="N38" i="3"/>
  <c r="K39" i="3"/>
  <c r="L39" i="3"/>
  <c r="M39" i="3"/>
  <c r="N39" i="3"/>
  <c r="K40" i="3"/>
  <c r="L40" i="3"/>
  <c r="M40" i="3"/>
  <c r="N40" i="3"/>
  <c r="K41" i="3"/>
  <c r="L41" i="3"/>
  <c r="M41" i="3"/>
  <c r="N41" i="3"/>
  <c r="K42" i="3"/>
  <c r="L42" i="3"/>
  <c r="M42" i="3"/>
  <c r="N42" i="3"/>
  <c r="K43" i="3"/>
  <c r="L43" i="3"/>
  <c r="M43" i="3"/>
  <c r="N43" i="3"/>
  <c r="K44" i="3"/>
  <c r="L44" i="3"/>
  <c r="M44" i="3"/>
  <c r="N44" i="3"/>
  <c r="K45" i="3"/>
  <c r="L45" i="3"/>
  <c r="M45" i="3"/>
  <c r="N45" i="3"/>
  <c r="K46" i="3"/>
  <c r="L46" i="3"/>
  <c r="M46" i="3"/>
  <c r="N46" i="3"/>
  <c r="C10" i="14" l="1"/>
  <c r="J21" i="6"/>
  <c r="C9" i="14"/>
  <c r="C8" i="14"/>
  <c r="N3" i="3"/>
  <c r="M3" i="3"/>
  <c r="L3" i="3"/>
  <c r="K3" i="3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51" i="1"/>
  <c r="M52" i="1"/>
  <c r="M53" i="1"/>
  <c r="M54" i="1"/>
  <c r="M55" i="1"/>
  <c r="M56" i="1"/>
  <c r="M57" i="1"/>
  <c r="M58" i="1"/>
  <c r="M3" i="1"/>
  <c r="J4" i="1"/>
  <c r="K4" i="1"/>
  <c r="L4" i="1"/>
  <c r="J5" i="1"/>
  <c r="K5" i="1"/>
  <c r="L5" i="1"/>
  <c r="J6" i="1"/>
  <c r="K6" i="1"/>
  <c r="L6" i="1"/>
  <c r="J7" i="1"/>
  <c r="K7" i="1"/>
  <c r="L7" i="1"/>
  <c r="J8" i="1"/>
  <c r="K8" i="1"/>
  <c r="L8" i="1"/>
  <c r="J9" i="1"/>
  <c r="K9" i="1"/>
  <c r="L9" i="1"/>
  <c r="J10" i="1"/>
  <c r="K10" i="1"/>
  <c r="L10" i="1"/>
  <c r="J11" i="1"/>
  <c r="K11" i="1"/>
  <c r="L11" i="1"/>
  <c r="J12" i="1"/>
  <c r="K12" i="1"/>
  <c r="L12" i="1"/>
  <c r="J13" i="1"/>
  <c r="K13" i="1"/>
  <c r="L13" i="1"/>
  <c r="J14" i="1"/>
  <c r="K14" i="1"/>
  <c r="L14" i="1"/>
  <c r="J15" i="1"/>
  <c r="K15" i="1"/>
  <c r="L15" i="1"/>
  <c r="J16" i="1"/>
  <c r="K16" i="1"/>
  <c r="L16" i="1"/>
  <c r="J17" i="1"/>
  <c r="K17" i="1"/>
  <c r="L17" i="1"/>
  <c r="J18" i="1"/>
  <c r="K18" i="1"/>
  <c r="L18" i="1"/>
  <c r="J19" i="1"/>
  <c r="K19" i="1"/>
  <c r="L19" i="1"/>
  <c r="J20" i="1"/>
  <c r="K20" i="1"/>
  <c r="L20" i="1"/>
  <c r="J21" i="1"/>
  <c r="K21" i="1"/>
  <c r="L21" i="1"/>
  <c r="J22" i="1"/>
  <c r="K22" i="1"/>
  <c r="L22" i="1"/>
  <c r="J23" i="1"/>
  <c r="K23" i="1"/>
  <c r="L23" i="1"/>
  <c r="J24" i="1"/>
  <c r="K24" i="1"/>
  <c r="L24" i="1"/>
  <c r="J25" i="1"/>
  <c r="K25" i="1"/>
  <c r="L25" i="1"/>
  <c r="J29" i="1"/>
  <c r="K29" i="1"/>
  <c r="L29" i="1"/>
  <c r="J30" i="1"/>
  <c r="K30" i="1"/>
  <c r="L30" i="1"/>
  <c r="J31" i="1"/>
  <c r="K31" i="1"/>
  <c r="L31" i="1"/>
  <c r="J32" i="1"/>
  <c r="K32" i="1"/>
  <c r="L32" i="1"/>
  <c r="J33" i="1"/>
  <c r="K33" i="1"/>
  <c r="L33" i="1"/>
  <c r="J34" i="1"/>
  <c r="K34" i="1"/>
  <c r="L34" i="1"/>
  <c r="J35" i="1"/>
  <c r="K35" i="1"/>
  <c r="L35" i="1"/>
  <c r="J36" i="1"/>
  <c r="K36" i="1"/>
  <c r="L36" i="1"/>
  <c r="J37" i="1"/>
  <c r="K37" i="1"/>
  <c r="L37" i="1"/>
  <c r="J38" i="1"/>
  <c r="K38" i="1"/>
  <c r="L38" i="1"/>
  <c r="J39" i="1"/>
  <c r="K39" i="1"/>
  <c r="L39" i="1"/>
  <c r="J40" i="1"/>
  <c r="K40" i="1"/>
  <c r="L40" i="1"/>
  <c r="J41" i="1"/>
  <c r="K41" i="1"/>
  <c r="L41" i="1"/>
  <c r="J42" i="1"/>
  <c r="K42" i="1"/>
  <c r="L42" i="1"/>
  <c r="J43" i="1"/>
  <c r="K43" i="1"/>
  <c r="L43" i="1"/>
  <c r="J44" i="1"/>
  <c r="K44" i="1"/>
  <c r="L44" i="1"/>
  <c r="J45" i="1"/>
  <c r="K45" i="1"/>
  <c r="L45" i="1"/>
  <c r="J46" i="1"/>
  <c r="K46" i="1"/>
  <c r="L46" i="1"/>
  <c r="J47" i="1"/>
  <c r="K47" i="1"/>
  <c r="L47" i="1"/>
  <c r="J51" i="1"/>
  <c r="K51" i="1"/>
  <c r="L51" i="1"/>
  <c r="J52" i="1"/>
  <c r="K52" i="1"/>
  <c r="L52" i="1"/>
  <c r="J53" i="1"/>
  <c r="K53" i="1"/>
  <c r="L53" i="1"/>
  <c r="J54" i="1"/>
  <c r="K54" i="1"/>
  <c r="L54" i="1"/>
  <c r="J55" i="1"/>
  <c r="K55" i="1"/>
  <c r="L55" i="1"/>
  <c r="J56" i="1"/>
  <c r="K56" i="1"/>
  <c r="L56" i="1"/>
  <c r="J57" i="1"/>
  <c r="K57" i="1"/>
  <c r="L57" i="1"/>
  <c r="J58" i="1"/>
  <c r="K58" i="1"/>
  <c r="L58" i="1"/>
  <c r="L3" i="1"/>
  <c r="K3" i="1"/>
  <c r="J3" i="1"/>
  <c r="E61" i="1"/>
  <c r="K61" i="1" l="1"/>
  <c r="E6" i="14" s="1"/>
  <c r="E19" i="14" s="1"/>
  <c r="J61" i="1"/>
  <c r="D6" i="14" s="1"/>
  <c r="L61" i="1"/>
  <c r="F6" i="14" s="1"/>
  <c r="F19" i="14" s="1"/>
  <c r="M61" i="1"/>
  <c r="G6" i="14" s="1"/>
  <c r="G19" i="14" s="1"/>
  <c r="E62" i="1"/>
  <c r="B6" i="14" s="1"/>
  <c r="B19" i="14" s="1"/>
  <c r="E50" i="3"/>
  <c r="E49" i="3"/>
  <c r="E16" i="4"/>
  <c r="E15" i="4"/>
  <c r="F71" i="5"/>
  <c r="F70" i="5"/>
  <c r="E102" i="7"/>
  <c r="E101" i="7"/>
  <c r="J63" i="1" l="1"/>
  <c r="D19" i="14"/>
  <c r="C6" i="14"/>
  <c r="C19" i="14" s="1"/>
  <c r="B21" i="14" s="1"/>
  <c r="E19" i="8"/>
  <c r="E18" i="8"/>
  <c r="E45" i="9"/>
  <c r="E44" i="9"/>
  <c r="E112" i="13" l="1"/>
  <c r="E111" i="13"/>
</calcChain>
</file>

<file path=xl/sharedStrings.xml><?xml version="1.0" encoding="utf-8"?>
<sst xmlns="http://schemas.openxmlformats.org/spreadsheetml/2006/main" count="4579" uniqueCount="1503">
  <si>
    <t>DEPENDENCIA</t>
  </si>
  <si>
    <t>MUNICIPIO</t>
  </si>
  <si>
    <t>TIPO DE EQUIPO</t>
  </si>
  <si>
    <t>MINISPLIT</t>
  </si>
  <si>
    <t>CAP.TONELADAS</t>
  </si>
  <si>
    <t>MODELO</t>
  </si>
  <si>
    <t>MARCA</t>
  </si>
  <si>
    <t>PAQUETE</t>
  </si>
  <si>
    <t>TIPO DIVIDIDO</t>
  </si>
  <si>
    <t>REMOTA PRESICIÓN</t>
  </si>
  <si>
    <t>VENTANA</t>
  </si>
  <si>
    <t>INVENTARIO</t>
  </si>
  <si>
    <t>UNIDAD ADMINISTRATIVA</t>
  </si>
  <si>
    <t>DIRECCIÓN-UBICACIÓN</t>
  </si>
  <si>
    <t>NO. DE SERIE</t>
  </si>
  <si>
    <t>PRIME</t>
  </si>
  <si>
    <t>AURUS</t>
  </si>
  <si>
    <t>LENNOX</t>
  </si>
  <si>
    <t>TRANE</t>
  </si>
  <si>
    <t>FRIKKO</t>
  </si>
  <si>
    <t>CARRIER</t>
  </si>
  <si>
    <t>M3-020487</t>
  </si>
  <si>
    <t>52819A36149</t>
  </si>
  <si>
    <t>S-2022-72-ID-04-0159</t>
  </si>
  <si>
    <t>S-2021-70-ID-04-0098</t>
  </si>
  <si>
    <t>D202932040716C21170189</t>
  </si>
  <si>
    <t>D202932040716C21170399</t>
  </si>
  <si>
    <t>1052712172605120085</t>
  </si>
  <si>
    <t>S-2022-72-ID-04-0178</t>
  </si>
  <si>
    <t>S-2022-72-ID-04-0177</t>
  </si>
  <si>
    <t>3E91470000137</t>
  </si>
  <si>
    <t>EMPRCI22-E2</t>
  </si>
  <si>
    <t>ARU-24A21OF</t>
  </si>
  <si>
    <t>LM024HI-100P432-1</t>
  </si>
  <si>
    <t>4MCW0524HI000AA</t>
  </si>
  <si>
    <t>FKESOJ242C</t>
  </si>
  <si>
    <t>KFESOJ242C</t>
  </si>
  <si>
    <t>40PPRQ123A-E</t>
  </si>
  <si>
    <t>40PRQ123A-E</t>
  </si>
  <si>
    <t>2MCW0524E1000AA</t>
  </si>
  <si>
    <t>A4MCW0518H1000AA</t>
  </si>
  <si>
    <t>2MCW0524A1AA</t>
  </si>
  <si>
    <t>4MCW0524H1000AA</t>
  </si>
  <si>
    <t>Av. de los Héroes y calle de la Libertad #399, Centro Cívico - comedor planta baja</t>
  </si>
  <si>
    <t>Av. de los Héroes y calle de la Libertad #399, Centro Cívico. - monitoreo sotano</t>
  </si>
  <si>
    <t>Av. de los Héroes y calle de la Libertad #399, Centro Cívico - sala de escoltas sotano</t>
  </si>
  <si>
    <t>Av. de los Héroes y calle de la Libertad #399, Centro Cívico - biometria de voz sotano</t>
  </si>
  <si>
    <t>Av. de los Héroes y calle de la Libertad #399, Centro Cívico - UPS planta baja</t>
  </si>
  <si>
    <t>Av. de los Héroes y calle de la Libertad #399, Centro Cívico - contraloria interna planta baja</t>
  </si>
  <si>
    <t>Av. de los Héroes y calle de la Libertad #399, Centro Cívico - direccion de asuntos legales 4to piso</t>
  </si>
  <si>
    <t xml:space="preserve">Av. de los Héroes y calle de la Libertad #399, Centro Cívico - planeacion y desarrollo 4to piso </t>
  </si>
  <si>
    <t>Av. de los Héroes y calle de la Libertad #399, Centro Cívico - planeacion y desarrollo 4to piso</t>
  </si>
  <si>
    <t>Av. de los Héroes y calle de la Libertad #399, Centro Cívico - oficina titular 4to piso</t>
  </si>
  <si>
    <t>Av. de los Héroes y calle de la Libertad #399, Centro Cívico - sala titular 4to piso</t>
  </si>
  <si>
    <t>Av. de los Héroes y calle de la Libertad #399, Centro Cívico - site 1er piso</t>
  </si>
  <si>
    <t>Av. de los Héroes y calle de la Libertad #399, Centro Cívico - oficina jefe administrativo 1er piso</t>
  </si>
  <si>
    <t>Av. de los Héroes y calle de la Libertad #399, Centro Cívico - sala escoltas 4to piso</t>
  </si>
  <si>
    <t>MCX524GI0RCA</t>
  </si>
  <si>
    <t>3T1211-215678</t>
  </si>
  <si>
    <t>Av. de los Héroes y calle de la Libertad #399, Centro Cívico - anexo site 1er piso</t>
  </si>
  <si>
    <t>Av. de los Héroes y calle de la Libertad #399, Centro Cívico - anexo cuarto de UPS planta baja</t>
  </si>
  <si>
    <t>3TI211-215673</t>
  </si>
  <si>
    <t>ALMACEN GENERAL-CALLE CALFIA # 412 centro civico</t>
  </si>
  <si>
    <t>2 TONELADAS</t>
  </si>
  <si>
    <t>W1HXF1(m)-24KW2C</t>
  </si>
  <si>
    <t>westinghouse</t>
  </si>
  <si>
    <t>INV-266301</t>
  </si>
  <si>
    <t>CALLE CALFIA # 412 centro civico</t>
  </si>
  <si>
    <t>INV-266302</t>
  </si>
  <si>
    <t>INV-266303</t>
  </si>
  <si>
    <t>INV-266304</t>
  </si>
  <si>
    <t>INV-266305</t>
  </si>
  <si>
    <t>CASETA-CALLE CALFIA # 412 centro civico</t>
  </si>
  <si>
    <t>INV-266306</t>
  </si>
  <si>
    <t>ESCUADRON VIOLETA-CALLE CALFIA # 412 centro civico</t>
  </si>
  <si>
    <t>INV-266307</t>
  </si>
  <si>
    <t>INV-266308</t>
  </si>
  <si>
    <t>CALEA-CALLE CALFIA # 412 centro civico</t>
  </si>
  <si>
    <t>2M6WO524961000CA</t>
  </si>
  <si>
    <t>FRANE</t>
  </si>
  <si>
    <t>INV-266309</t>
  </si>
  <si>
    <t>3B1405000094</t>
  </si>
  <si>
    <t>INV-266310</t>
  </si>
  <si>
    <t>INV-266311</t>
  </si>
  <si>
    <t>INV-266312</t>
  </si>
  <si>
    <t>INV-266313</t>
  </si>
  <si>
    <t>INV-286878</t>
  </si>
  <si>
    <t>CELDAS-CALLE CALFIA # 412 centro civico</t>
  </si>
  <si>
    <t>JAPANDO</t>
  </si>
  <si>
    <t>INV-286879</t>
  </si>
  <si>
    <t>M1-134543</t>
  </si>
  <si>
    <t>frico</t>
  </si>
  <si>
    <t>INV-424103</t>
  </si>
  <si>
    <t>S-2021-7011d040137</t>
  </si>
  <si>
    <t>RECEPCION-CALLE CALFIA # 412 centro civico</t>
  </si>
  <si>
    <t>MAS12C2AGO</t>
  </si>
  <si>
    <t>MIDEA</t>
  </si>
  <si>
    <t>INV-428123</t>
  </si>
  <si>
    <t>INFORMATICA-CALLE CALFIA # 412 centro civico</t>
  </si>
  <si>
    <t>SMECI821X</t>
  </si>
  <si>
    <t>MIRAGE</t>
  </si>
  <si>
    <t>INV-266316</t>
  </si>
  <si>
    <t>SMEC182X8041003030</t>
  </si>
  <si>
    <t>EN EL TECHO DE LAAS OFICINA CALLE CALFIA # 412 centro civico</t>
  </si>
  <si>
    <t>5 TONELADAS</t>
  </si>
  <si>
    <t>BLVD SERTUCHE S/N COL PRADERAS DEL CIPRES CP.22785</t>
  </si>
  <si>
    <t>BLVD SERTUCHE S/N COL PRADERAS DEL CIPRES CP.22786</t>
  </si>
  <si>
    <t>BLVD SERTUCHE S/N COL PRADERAS DEL CIPRES CP.22787</t>
  </si>
  <si>
    <t>BLVD SERTUCHE S/N COL PRADERAS DEL CIPRES CP.22788</t>
  </si>
  <si>
    <t>BLVD SERTUCHE S/N COL PRADERAS DEL CIPRES CP.22789</t>
  </si>
  <si>
    <t>BLVD SERTUCHE S/N COL PRADERAS DEL CIPRES CP.22790</t>
  </si>
  <si>
    <t>BLVD SERTUCHE S/N COL PRADERAS DEL CIPRES CP.22791</t>
  </si>
  <si>
    <t>BLVD SERTUCHE S/N COL PRADERAS DEL CIPRES CP.22792</t>
  </si>
  <si>
    <t>3 TONELADAS</t>
  </si>
  <si>
    <t>MEXICALI</t>
  </si>
  <si>
    <t>FUERZA ESTATAL DE SEGURIDAD CIUDADANA</t>
  </si>
  <si>
    <t>ENSENADA</t>
  </si>
  <si>
    <t>TIJUANA</t>
  </si>
  <si>
    <t>ADMINISTRACION SSC</t>
  </si>
  <si>
    <t>3A62040001089</t>
  </si>
  <si>
    <t>INV-248989</t>
  </si>
  <si>
    <t>1 TONELADA</t>
  </si>
  <si>
    <t>CALZ. INDEPENDENCIA ESQUINA CON CALLE J COLONIA CALAFIA</t>
  </si>
  <si>
    <t>DPTO. DE PLANEACIÓN DE INFRAESTRUCTURA</t>
  </si>
  <si>
    <t>15 TONELADAS</t>
  </si>
  <si>
    <t>MANEJADORA</t>
  </si>
  <si>
    <t>INDEPENDENCIA 994 CENTRO CIVICO</t>
  </si>
  <si>
    <t>SIDURT 5TO PISO</t>
  </si>
  <si>
    <t>6081840112</t>
  </si>
  <si>
    <t>INV-288199</t>
  </si>
  <si>
    <t>PGF354100L01</t>
  </si>
  <si>
    <t>6082841850</t>
  </si>
  <si>
    <t>INV-288200</t>
  </si>
  <si>
    <t>PGF354100L00</t>
  </si>
  <si>
    <t>7602F180807029</t>
  </si>
  <si>
    <t>RHEEM</t>
  </si>
  <si>
    <t>RSPM-A036CK</t>
  </si>
  <si>
    <t>7602F180807030</t>
  </si>
  <si>
    <t>6082841852</t>
  </si>
  <si>
    <t>INV-288201</t>
  </si>
  <si>
    <t>212311858L</t>
  </si>
  <si>
    <t>TSC060G4</t>
  </si>
  <si>
    <t>7 TONELADAS</t>
  </si>
  <si>
    <t>CLF261E7012204399</t>
  </si>
  <si>
    <t>INV-423389</t>
  </si>
  <si>
    <t>INV-249001</t>
  </si>
  <si>
    <t>M3-013887</t>
  </si>
  <si>
    <t xml:space="preserve">10 TONELADAS </t>
  </si>
  <si>
    <t xml:space="preserve">SIDURT 4TO PISO </t>
  </si>
  <si>
    <t>CLF261E7012205295</t>
  </si>
  <si>
    <t>INV-423650</t>
  </si>
  <si>
    <t>CLF261E</t>
  </si>
  <si>
    <t>M1-093851</t>
  </si>
  <si>
    <t>IGNACIO ZARAGOZA 1599 ESQUINA CON CALLE H</t>
  </si>
  <si>
    <t>DEPARTAMENTO DE OBRAS DE INFRAESTRUCTURA</t>
  </si>
  <si>
    <t>3B14050001122</t>
  </si>
  <si>
    <t>INV-261700</t>
  </si>
  <si>
    <t>FRIGIDAIRE</t>
  </si>
  <si>
    <t>2132CH096X</t>
  </si>
  <si>
    <t>INV-423750</t>
  </si>
  <si>
    <t>SFFF0WDMALSF036000111</t>
  </si>
  <si>
    <t>INV-423584</t>
  </si>
  <si>
    <t>MTZH6013XXB0</t>
  </si>
  <si>
    <t>960337936</t>
  </si>
  <si>
    <t>M0301105P</t>
  </si>
  <si>
    <t>BPCH0361BA</t>
  </si>
  <si>
    <t>CALLE G 510 ESQUINA CON CALLEJÓN INGANACIO ZARAGOZA SEGUNDA SECCION</t>
  </si>
  <si>
    <t>CONTRATACIÓN Y COSTOS</t>
  </si>
  <si>
    <t>26001 BTU/H, 2000W, 9.6A, 220V</t>
  </si>
  <si>
    <t>DELEGACIÓN</t>
  </si>
  <si>
    <t>26000 BTU/H, 2000W, 9.6A, 220V</t>
  </si>
  <si>
    <t>2X60A, 220V/ 4TON</t>
  </si>
  <si>
    <t>2X60A, 220V/ 5TON</t>
  </si>
  <si>
    <t>2X30A, 220V / 3 TON</t>
  </si>
  <si>
    <t>21451G7P3V</t>
  </si>
  <si>
    <t>INV-423881</t>
  </si>
  <si>
    <t>TECATE</t>
  </si>
  <si>
    <t>E3-006465</t>
  </si>
  <si>
    <t>MILLER</t>
  </si>
  <si>
    <t>MILLER MODELO NORDINE DS5BD-060KA</t>
  </si>
  <si>
    <t>E3-006464</t>
  </si>
  <si>
    <t>INV-265691</t>
  </si>
  <si>
    <t>DELEGACION METROPOLITANA</t>
  </si>
  <si>
    <t>INV-265692</t>
  </si>
  <si>
    <t>X9964080201311</t>
  </si>
  <si>
    <t>E3-005455</t>
  </si>
  <si>
    <t>COORDINACION ADMINISTRATIVA DEL AEROPUERTO DE SAN FELIPE</t>
  </si>
  <si>
    <t>AEROPUERTO INTERNACIONAL DE SAN FELIPE</t>
  </si>
  <si>
    <t>AOD740510</t>
  </si>
  <si>
    <t>E3-005453</t>
  </si>
  <si>
    <t>YORK</t>
  </si>
  <si>
    <t>AOD740509</t>
  </si>
  <si>
    <t>E3-005452</t>
  </si>
  <si>
    <t>INV-348423</t>
  </si>
  <si>
    <t>DELEGACION ENSENADA</t>
  </si>
  <si>
    <t>INV-348422</t>
  </si>
  <si>
    <t>0305-19525</t>
  </si>
  <si>
    <t>M3-011553</t>
  </si>
  <si>
    <t>DELEGACION MEXICALI</t>
  </si>
  <si>
    <t>2414C96741</t>
  </si>
  <si>
    <t>INV-259096</t>
  </si>
  <si>
    <t>4 TONELADAS</t>
  </si>
  <si>
    <t>2514C95579</t>
  </si>
  <si>
    <t>INV-259097</t>
  </si>
  <si>
    <t>APC1460H41</t>
  </si>
  <si>
    <t>INV-310786</t>
  </si>
  <si>
    <t>AMANA</t>
  </si>
  <si>
    <t>B AIR</t>
  </si>
  <si>
    <t>M1-097578</t>
  </si>
  <si>
    <t>2TTR4036A100</t>
  </si>
  <si>
    <t>FRACC. EL DESCANSO  EDIFICIO  MISION D.</t>
  </si>
  <si>
    <t>DIRECCION DE ADMINISTRACION</t>
  </si>
  <si>
    <t>SECRETARIA  DEL CAMPO TECATE</t>
  </si>
  <si>
    <t>1517P39172</t>
  </si>
  <si>
    <t>S/N</t>
  </si>
  <si>
    <t>50TC-A08A2A5A0A0A0</t>
  </si>
  <si>
    <t>EJIDO SINALOA  PARCELA  19</t>
  </si>
  <si>
    <t>SECRETARIA  DEL CAMPO CCIIAA</t>
  </si>
  <si>
    <t>4616P75098</t>
  </si>
  <si>
    <t>50TC-A12A2A5A0A0A0</t>
  </si>
  <si>
    <t>4516P40981</t>
  </si>
  <si>
    <t>4516P40983</t>
  </si>
  <si>
    <t>1517P39176</t>
  </si>
  <si>
    <t>1517P39177</t>
  </si>
  <si>
    <t>4816P42259</t>
  </si>
  <si>
    <t>1517P38897</t>
  </si>
  <si>
    <t>1517P38900</t>
  </si>
  <si>
    <t>1517P38899</t>
  </si>
  <si>
    <t>1217C38000</t>
  </si>
  <si>
    <t>50VL-C60-50</t>
  </si>
  <si>
    <t>1317C10984</t>
  </si>
  <si>
    <t>50VL-C36-50</t>
  </si>
  <si>
    <t>38PRC123A-C</t>
  </si>
  <si>
    <t>38XPC123B-C</t>
  </si>
  <si>
    <t>38CIC123A-C</t>
  </si>
  <si>
    <t>11285WPG4F</t>
  </si>
  <si>
    <t>SEDAGRO3</t>
  </si>
  <si>
    <t>2TTB0060A1000CA</t>
  </si>
  <si>
    <t>REMOTA</t>
  </si>
  <si>
    <t>CARRETERA A SAN LUIS, EJIDO SINALOA</t>
  </si>
  <si>
    <t>SECRETARIA  DEL CAMPO</t>
  </si>
  <si>
    <t>44137C83F</t>
  </si>
  <si>
    <t>ING-T113</t>
  </si>
  <si>
    <t>2TTA0060A3000AA</t>
  </si>
  <si>
    <t>4414WCF3F</t>
  </si>
  <si>
    <t>ING-T110</t>
  </si>
  <si>
    <t>4413WY23F</t>
  </si>
  <si>
    <t>ING-T107</t>
  </si>
  <si>
    <t>4413WLG3F</t>
  </si>
  <si>
    <t>ING-T106</t>
  </si>
  <si>
    <t>50952B43F</t>
  </si>
  <si>
    <t>ING-T112</t>
  </si>
  <si>
    <t>2TTA0048A3000AA</t>
  </si>
  <si>
    <t>50952B93F</t>
  </si>
  <si>
    <t>ING-T111</t>
  </si>
  <si>
    <t>4413WY13F</t>
  </si>
  <si>
    <t>ING-T105</t>
  </si>
  <si>
    <t>CARRETERA  A SAN LUIS, EJIDO SINALOA</t>
  </si>
  <si>
    <t>4413WYW3F</t>
  </si>
  <si>
    <t>ING-T104</t>
  </si>
  <si>
    <t>8395W451202379</t>
  </si>
  <si>
    <t>ING-R279</t>
  </si>
  <si>
    <t>13AJN60A01</t>
  </si>
  <si>
    <t>8395W151317888</t>
  </si>
  <si>
    <t>ING-R278</t>
  </si>
  <si>
    <t>97C-C50037</t>
  </si>
  <si>
    <t>ING-E091</t>
  </si>
  <si>
    <t>EUBANK</t>
  </si>
  <si>
    <t>C60BAV1</t>
  </si>
  <si>
    <t>97C-C50145</t>
  </si>
  <si>
    <t>ING-E089</t>
  </si>
  <si>
    <t>97C-C50148</t>
  </si>
  <si>
    <t>ING-E082</t>
  </si>
  <si>
    <t>97C-C50147</t>
  </si>
  <si>
    <t>ING-E081</t>
  </si>
  <si>
    <t>4291JL62H</t>
  </si>
  <si>
    <t>ING-T084</t>
  </si>
  <si>
    <t>TCC060F300AB</t>
  </si>
  <si>
    <t>1822X42723</t>
  </si>
  <si>
    <t>INV-426837</t>
  </si>
  <si>
    <t>1822X42705</t>
  </si>
  <si>
    <t>INV-426836</t>
  </si>
  <si>
    <t>4291M6J2H</t>
  </si>
  <si>
    <t>ING-T085</t>
  </si>
  <si>
    <t>TCX060G300AB</t>
  </si>
  <si>
    <t>1922F48264</t>
  </si>
  <si>
    <t>INV-426829</t>
  </si>
  <si>
    <t>4291KEL2H</t>
  </si>
  <si>
    <t>ING-T093</t>
  </si>
  <si>
    <t>1822X42700</t>
  </si>
  <si>
    <t>INV-426835</t>
  </si>
  <si>
    <t>1822X42713</t>
  </si>
  <si>
    <t>INV-426834</t>
  </si>
  <si>
    <t>1722X83107</t>
  </si>
  <si>
    <t>INV-426838</t>
  </si>
  <si>
    <t>5315K3L2H</t>
  </si>
  <si>
    <t>ING-T098</t>
  </si>
  <si>
    <t>4291JMK2H</t>
  </si>
  <si>
    <t>ING-T092</t>
  </si>
  <si>
    <t>3T0507573116</t>
  </si>
  <si>
    <t>ING-T118</t>
  </si>
  <si>
    <t>TTD536A100AG</t>
  </si>
  <si>
    <t>340F337850221240120414</t>
  </si>
  <si>
    <t>INV-426825</t>
  </si>
  <si>
    <t>55984-0WW1001076</t>
  </si>
  <si>
    <t>ING-W096</t>
  </si>
  <si>
    <t>WESTINGHOUSE</t>
  </si>
  <si>
    <t>WCHXL-18KCR1</t>
  </si>
  <si>
    <t>S/S</t>
  </si>
  <si>
    <t>ING-T117</t>
  </si>
  <si>
    <t>2TTK0524A1AA</t>
  </si>
  <si>
    <t>ING-T115</t>
  </si>
  <si>
    <t>TTK518X10EAA</t>
  </si>
  <si>
    <t>ING-T102</t>
  </si>
  <si>
    <t>2TTK0524G1P00AA</t>
  </si>
  <si>
    <t>ING-T101</t>
  </si>
  <si>
    <t>ING-T087</t>
  </si>
  <si>
    <t>ING-T094</t>
  </si>
  <si>
    <t>2TTK0512G1POOAA</t>
  </si>
  <si>
    <t>ING-T114</t>
  </si>
  <si>
    <t>2TTK0512A1AA</t>
  </si>
  <si>
    <t>ING-T095</t>
  </si>
  <si>
    <t>ING-T103</t>
  </si>
  <si>
    <t>432UJU5F</t>
  </si>
  <si>
    <t>ING-T109</t>
  </si>
  <si>
    <t>TTB018C100A2</t>
  </si>
  <si>
    <t>SEDAGRO1</t>
  </si>
  <si>
    <t>CMPRC122-L</t>
  </si>
  <si>
    <t>SEDAGRO2</t>
  </si>
  <si>
    <t>GALANZ</t>
  </si>
  <si>
    <t>AV-24C63F230G4(97)</t>
  </si>
  <si>
    <t>ING-F119</t>
  </si>
  <si>
    <t>FSC24H6MM</t>
  </si>
  <si>
    <t>P20185452616802170031</t>
  </si>
  <si>
    <t>XXXXX</t>
  </si>
  <si>
    <t>380NC243B-C</t>
  </si>
  <si>
    <t>ING-B277</t>
  </si>
  <si>
    <t>B.AIR</t>
  </si>
  <si>
    <t>BA13-24H63R330L6</t>
  </si>
  <si>
    <t>CARRETERA  A SAN LUIS,  KM. 57</t>
  </si>
  <si>
    <t>ING-B276</t>
  </si>
  <si>
    <t>CARRETERA  A SAN LUIS,  SAN LUIS RIO COLORADO</t>
  </si>
  <si>
    <t>340F6815300223210170257</t>
  </si>
  <si>
    <t>INV-426826</t>
  </si>
  <si>
    <t>340F681630223210170426</t>
  </si>
  <si>
    <t>INV-426827</t>
  </si>
  <si>
    <t>ING-B281</t>
  </si>
  <si>
    <t>BA121CMEA</t>
  </si>
  <si>
    <t>D202055440413322151259</t>
  </si>
  <si>
    <t>ING-B280</t>
  </si>
  <si>
    <t>W231529817</t>
  </si>
  <si>
    <t>INV-310273</t>
  </si>
  <si>
    <t>CENTRO DE GOBIERNO ENSENADA</t>
  </si>
  <si>
    <t>MINISTRATIVO</t>
  </si>
  <si>
    <t>M3-145543</t>
  </si>
  <si>
    <t>ADMINISTRATIVO</t>
  </si>
  <si>
    <t>X2102T0122IC0980</t>
  </si>
  <si>
    <t>CENTRO COMERCIAL PLAZA BAJA CALIFORNIA</t>
  </si>
  <si>
    <t>FISCALIZACION</t>
  </si>
  <si>
    <t>14482MGH5F</t>
  </si>
  <si>
    <t>CENTRO DE GOBIERNO MEXICALI</t>
  </si>
  <si>
    <t>OFICINA DE LA SECRETARIA</t>
  </si>
  <si>
    <t>M16-0122</t>
  </si>
  <si>
    <t>OBREGON Y CALLE MEXICO</t>
  </si>
  <si>
    <t>M16-0121</t>
  </si>
  <si>
    <t>3B14070000457</t>
  </si>
  <si>
    <t>3A79470000275</t>
  </si>
  <si>
    <t>P7F17203113</t>
  </si>
  <si>
    <t>WESTINHOUSE</t>
  </si>
  <si>
    <t>P7F170203163</t>
  </si>
  <si>
    <t>C7052212804182074097</t>
  </si>
  <si>
    <t>ADMNISTRATIVO</t>
  </si>
  <si>
    <t>3A79460000885</t>
  </si>
  <si>
    <t>INV-264158</t>
  </si>
  <si>
    <t>Trane</t>
  </si>
  <si>
    <t>Edificio Poder Ejecutivo, sotano, Calzada Independencia 944, Centro Cívico, Mexicali, B.C.</t>
  </si>
  <si>
    <t>DEPARTAMENTO DE DESARROLLO DE SOFTWARE</t>
  </si>
  <si>
    <t xml:space="preserve">Mexicali </t>
  </si>
  <si>
    <t xml:space="preserve">Trane </t>
  </si>
  <si>
    <t xml:space="preserve">manejadora </t>
  </si>
  <si>
    <t>21421EAJ3F</t>
  </si>
  <si>
    <t>INV-423454</t>
  </si>
  <si>
    <t>4TTR3036H100A</t>
  </si>
  <si>
    <t>CARRETERA TRANSPENINSULAR LA PAZ - ENSENADA #6500 EX. EJIDO CHAPULTEPEC CP. 22785</t>
  </si>
  <si>
    <t>DEPTO. DE INFORMATICA ENSENADA</t>
  </si>
  <si>
    <t xml:space="preserve">Ensenada </t>
  </si>
  <si>
    <t>Compu-Aire</t>
  </si>
  <si>
    <t>Av. Vía Rápida Pte. Diego Rivera &amp; Zona Urbana Rio Tijuana, 22010.</t>
  </si>
  <si>
    <t>DEPARTAMENTO DE INFORMÁTICA ZONA COSTA</t>
  </si>
  <si>
    <t xml:space="preserve">Tijuana </t>
  </si>
  <si>
    <t>INV-394795</t>
  </si>
  <si>
    <t>INV-359011</t>
  </si>
  <si>
    <t xml:space="preserve">LG </t>
  </si>
  <si>
    <t>50146RF5F</t>
  </si>
  <si>
    <t>INV-153585</t>
  </si>
  <si>
    <t xml:space="preserve">VIA RAPIDA 12651 COL. 20 DE NOVIEMBRE, TIJUANA </t>
  </si>
  <si>
    <t>SUBRECAUDACIÓN AUXILIAR DE RENTAS TIJUANA</t>
  </si>
  <si>
    <t>8171R9F6V</t>
  </si>
  <si>
    <t>E3-003789</t>
  </si>
  <si>
    <t>3C4691W001652</t>
  </si>
  <si>
    <t>3INV-394794</t>
  </si>
  <si>
    <t>Gree</t>
  </si>
  <si>
    <t>SUBSECRETARÍA DE TECNOLOGÍAS DE INFORMACIÓN Y COMUNICACIONES Y SISTEMAS INSTITUCIONALES.</t>
  </si>
  <si>
    <t>INV-296672</t>
  </si>
  <si>
    <t>INV-153527</t>
  </si>
  <si>
    <t>INV-365085</t>
  </si>
  <si>
    <t>Edificio Poder Ejecutivo, .1er Piso, Calzada Independencia 944, Centro Cívico, Mexicali, B.C.</t>
  </si>
  <si>
    <t>COORDINACIÓN DE ASISTENCIA AL CONTRIBUYENTE</t>
  </si>
  <si>
    <t>T3-005465</t>
  </si>
  <si>
    <t>50TFF006511</t>
  </si>
  <si>
    <t>DK7LSD011000281</t>
  </si>
  <si>
    <t>INV-367474</t>
  </si>
  <si>
    <t>MACC122IL7031700405</t>
  </si>
  <si>
    <t>INV-296673</t>
  </si>
  <si>
    <t>INV-153601</t>
  </si>
  <si>
    <t>INV-153600</t>
  </si>
  <si>
    <t>INV-153599</t>
  </si>
  <si>
    <t>406KAYR01538</t>
  </si>
  <si>
    <t>INV-153590</t>
  </si>
  <si>
    <t>Mirage</t>
  </si>
  <si>
    <t>50146PE5F</t>
  </si>
  <si>
    <t>INV-153587</t>
  </si>
  <si>
    <t>INV-153543</t>
  </si>
  <si>
    <t>51124E2H</t>
  </si>
  <si>
    <t>M3-012240</t>
  </si>
  <si>
    <t>Edificio Poder Ejecutivo, 4to. Piso, Calzada Independencia 944, Centro Cívico, Mexicali, B.C.</t>
  </si>
  <si>
    <t>UNIDAD DE INVERSIONES</t>
  </si>
  <si>
    <t>CALLE JOSE HAROZ # 2004 CENTRO DE GOBIERNO</t>
  </si>
  <si>
    <t>RECAUDACIÓN DE RENTAS PLAYAS DE ROSARITO</t>
  </si>
  <si>
    <t xml:space="preserve">Rosarito </t>
  </si>
  <si>
    <t>AV. MORELOS Y LEYES DE REFORMA # 512 CIUDAD MORELOS</t>
  </si>
  <si>
    <t>SUBRECAUDACIÓN AUXILIAR DE RENTAS CIUDAD MORELOS</t>
  </si>
  <si>
    <t xml:space="preserve">Ciudad Morelos </t>
  </si>
  <si>
    <t xml:space="preserve">Midea </t>
  </si>
  <si>
    <t>7586W101328754</t>
  </si>
  <si>
    <t>INV-207201</t>
  </si>
  <si>
    <t xml:space="preserve">Rheem </t>
  </si>
  <si>
    <t>7586W101328765</t>
  </si>
  <si>
    <t>INV-207200</t>
  </si>
  <si>
    <t>NCHM031244</t>
  </si>
  <si>
    <t>INV-362578</t>
  </si>
  <si>
    <t>York</t>
  </si>
  <si>
    <t>AV.HIGALGOY CALLE 8, GUADALUPE VICTORIA</t>
  </si>
  <si>
    <t>SUBRECAUDACIÓN AUXILIAR DE RENTAS GUADALUPE VICTORIA</t>
  </si>
  <si>
    <t xml:space="preserve">Guadalupe Victoria </t>
  </si>
  <si>
    <t>7586W181224347</t>
  </si>
  <si>
    <t>INV-207203</t>
  </si>
  <si>
    <t>7586W101328734</t>
  </si>
  <si>
    <t>INV-207202</t>
  </si>
  <si>
    <t>7600F180807002</t>
  </si>
  <si>
    <t>M1-097508</t>
  </si>
  <si>
    <t>Mar Caribe # 616 Segunda seccion, San Felipe B.C.</t>
  </si>
  <si>
    <t>SUBRECAUDACIÓN AUXILIAR DE RENTAS SAN FELIPE</t>
  </si>
  <si>
    <t xml:space="preserve">SAN FELIPE </t>
  </si>
  <si>
    <t>MISION SAN FRANCISCO S/N</t>
  </si>
  <si>
    <t>RECAUDACIÓN DE RENTAS TECATE</t>
  </si>
  <si>
    <t xml:space="preserve">Tecate </t>
  </si>
  <si>
    <t>3A79460000904</t>
  </si>
  <si>
    <t>INV-264160</t>
  </si>
  <si>
    <t>RECAUDACIÓN DE RENTAS ENSENADA</t>
  </si>
  <si>
    <t>7061KBD6V</t>
  </si>
  <si>
    <t>E3-003888</t>
  </si>
  <si>
    <t>TWG036A140C1</t>
  </si>
  <si>
    <t>S.P.F. REC. DE RENTAS EDA</t>
  </si>
  <si>
    <t>6373P76B</t>
  </si>
  <si>
    <t>E3-003887</t>
  </si>
  <si>
    <t xml:space="preserve"> TWG025A140C1</t>
  </si>
  <si>
    <t>7063XYB6V</t>
  </si>
  <si>
    <t>E3-003885</t>
  </si>
  <si>
    <t>5800J38648</t>
  </si>
  <si>
    <t>INV-407697</t>
  </si>
  <si>
    <t>RECAUDACIÓN DE RENTAS MEXICALI</t>
  </si>
  <si>
    <t>INV-386189</t>
  </si>
  <si>
    <t>2009101004129</t>
  </si>
  <si>
    <t>INV-362352</t>
  </si>
  <si>
    <t>LG</t>
  </si>
  <si>
    <t>3534170002386</t>
  </si>
  <si>
    <t>INV-361794</t>
  </si>
  <si>
    <t>P7F170400298</t>
  </si>
  <si>
    <t>INV-295626</t>
  </si>
  <si>
    <t>T3-005382</t>
  </si>
  <si>
    <t>Calzada Independencia y calle Hector Torres Sangines 2do piso</t>
  </si>
  <si>
    <t>DIRECCIÓN DE INVERSIÓN PÚBLICA</t>
  </si>
  <si>
    <t>15151051JA</t>
  </si>
  <si>
    <t>INV-283680</t>
  </si>
  <si>
    <t>E3-006490</t>
  </si>
  <si>
    <t>3514960010117</t>
  </si>
  <si>
    <t>T3-005087</t>
  </si>
  <si>
    <t>MCW518K10RAB</t>
  </si>
  <si>
    <t>CARRETERA TRANSPENINSULAR LA PAZ - ENSENADA #6500 EX. EJIDO CHAPULTEPEC CP. 22787</t>
  </si>
  <si>
    <t>COORD. CENCAFI ENSENADA</t>
  </si>
  <si>
    <t>T3-005084</t>
  </si>
  <si>
    <t>CARRETERA TRANSPENINSULAR LA PAZ - ENSENADA #6500 EX. EJIDO CHAPULTEPEC CP. 22786</t>
  </si>
  <si>
    <t>E3-006489</t>
  </si>
  <si>
    <t>E3-006488</t>
  </si>
  <si>
    <t>104510846L</t>
  </si>
  <si>
    <t>M1-124474</t>
  </si>
  <si>
    <t>4TCC3060A1000A</t>
  </si>
  <si>
    <t>Calzada Milton Castellanos # 1573 Conjunto Urbano Caliss C.P. 21013</t>
  </si>
  <si>
    <t>CENTRO DE CAPACITACIÓN DE ESTUDIOS FISCALES Y FINANZAS PÚBLICAS</t>
  </si>
  <si>
    <t>103812355L</t>
  </si>
  <si>
    <t>M1-124473</t>
  </si>
  <si>
    <t>Calzada Milton Castellanos # 1573 Conjunto Urbano Caliss C.P. 21012</t>
  </si>
  <si>
    <t>103811888L</t>
  </si>
  <si>
    <t>M1-124472</t>
  </si>
  <si>
    <t>Calzada Milton Castellanos # 1573 Conjunto Urbano Caliss C.P. 21011</t>
  </si>
  <si>
    <t>103911306L</t>
  </si>
  <si>
    <t>M1-124471</t>
  </si>
  <si>
    <t>Calzada Milton Castellanos # 1573 Conjunto Urbano Caliss C.P. 21010</t>
  </si>
  <si>
    <t>T3-005466</t>
  </si>
  <si>
    <t>MODELO 50TFF005A511</t>
  </si>
  <si>
    <t>DEPARTAMENTO DE SOPORTE</t>
  </si>
  <si>
    <t>1902G30145</t>
  </si>
  <si>
    <t>M3-009888</t>
  </si>
  <si>
    <t>Carrier</t>
  </si>
  <si>
    <t>7600F180806998</t>
  </si>
  <si>
    <t>M1-097527</t>
  </si>
  <si>
    <t>7600F180806995</t>
  </si>
  <si>
    <t>M1-097526</t>
  </si>
  <si>
    <t>7600F180806999</t>
  </si>
  <si>
    <t>M1-097525</t>
  </si>
  <si>
    <t>172110994L</t>
  </si>
  <si>
    <t>INV-295749</t>
  </si>
  <si>
    <t>163015083L</t>
  </si>
  <si>
    <t>INV-295748</t>
  </si>
  <si>
    <t>MDC611080300006</t>
  </si>
  <si>
    <t>M3-011686</t>
  </si>
  <si>
    <t>DEPTO. DE SERVICIOS Y OPERACIONES</t>
  </si>
  <si>
    <t>S111915D52F</t>
  </si>
  <si>
    <t>INV-283679</t>
  </si>
  <si>
    <t>CARRETERA TRANSPENINSULAR LA PAZ - ENSENADA #6500 2do. PISO, EX. EJIDO CHAPULTEPEC CP. 22785</t>
  </si>
  <si>
    <t>DEPARTAMENTO DE AUDITORÍA FISCAL DE  ENSENADA</t>
  </si>
  <si>
    <t>S16244YXM5F</t>
  </si>
  <si>
    <t>INV-283678</t>
  </si>
  <si>
    <t>S15065L825F</t>
  </si>
  <si>
    <t>INV-283677</t>
  </si>
  <si>
    <t>INV-365083</t>
  </si>
  <si>
    <t>CENTRO DE GOBIERNO, EDIFICIO SAT BC, PLANTA ALTA, KM 26.5 CARRETERA TIJUANA -TECATE S/N COL. FIDEICOMISO EL FLORIDO CP. 22234</t>
  </si>
  <si>
    <t xml:space="preserve">DIRECCION AUDITORIA COMERCIO EXTERIOR TIJUANA </t>
  </si>
  <si>
    <t>MDC611080300016</t>
  </si>
  <si>
    <t>M3-011687</t>
  </si>
  <si>
    <t xml:space="preserve">Edificio Poder Ejecutivo, sotano, Calzada Independencia 944, Centro Cívico, Mexicali, B.C. (sotano) </t>
  </si>
  <si>
    <t>DOTO. DE ARQUITECTURA TECNOLOGICA</t>
  </si>
  <si>
    <t>84765Y10105838</t>
  </si>
  <si>
    <t>INV-353616</t>
  </si>
  <si>
    <t>DPTO. DE ARQUITECTURA TECNOLOGICA</t>
  </si>
  <si>
    <t xml:space="preserve">Subdireccion de infraestructura y telecomunicaacion </t>
  </si>
  <si>
    <t>Lennox</t>
  </si>
  <si>
    <t>Blvd. Díaz Órdaz y Ave. De las Américas, Fraccionamiento el Paraisto (Plaza Patria)</t>
  </si>
  <si>
    <t>Procuraduría Fiscal (Tijuana)</t>
  </si>
  <si>
    <t xml:space="preserve">Edificio Poder Ejecutivo, sotano, Calzada Independencia 944, Centro Cívico, Mexicali, B.C. ( 4to piso) </t>
  </si>
  <si>
    <t>S.P.F. DEPTO. DE CONTROL PRESUPUESTAL</t>
  </si>
  <si>
    <t>M3-019068</t>
  </si>
  <si>
    <t xml:space="preserve">Calzada independencia y calle J sin numero fracc. Calafia </t>
  </si>
  <si>
    <t>ARCHIVO GENERAL DE LA SECRETARIA</t>
  </si>
  <si>
    <t>200402867160100008</t>
  </si>
  <si>
    <t>INV-412905</t>
  </si>
  <si>
    <t>200402867160100011</t>
  </si>
  <si>
    <t>INV-412904</t>
  </si>
  <si>
    <t>12056651313405151223</t>
  </si>
  <si>
    <t>INV-250814</t>
  </si>
  <si>
    <t>13481090174110200090</t>
  </si>
  <si>
    <t>INV-296676</t>
  </si>
  <si>
    <t>CARRETERA TRANSPENINSULAR LA PAZ - ENSENADA #6500 1er PISO, EX. EJIDO CHAPULTEPEC CP. 22785</t>
  </si>
  <si>
    <t>COORDINACIÓN DE TESORERÍA ENSENADA</t>
  </si>
  <si>
    <t>E3-003817</t>
  </si>
  <si>
    <t>CARRETERA TRANSPENINSULAR LA PAZ - ENSENADA #6500  EX. EJIDO CHAPULTEPEC CP. 22785</t>
  </si>
  <si>
    <t>SPF,REPRESENTACION DE LA PROC.FISCAL ENS</t>
  </si>
  <si>
    <t xml:space="preserve">(4to piso) </t>
  </si>
  <si>
    <t xml:space="preserve">Oficina del titular </t>
  </si>
  <si>
    <t>NA</t>
  </si>
  <si>
    <t>T3-003637</t>
  </si>
  <si>
    <t>H1RA 030S25G</t>
  </si>
  <si>
    <t>CARRETERA LIBRE TIJUANA-TECATE KM 126.4, EL FLORIDO, TIJUANA, B.C. C.P. 22253</t>
  </si>
  <si>
    <t>T3-003636</t>
  </si>
  <si>
    <t>T3-003635</t>
  </si>
  <si>
    <t>T3-003634</t>
  </si>
  <si>
    <t>N/A</t>
  </si>
  <si>
    <t>2mww0524a1aa</t>
  </si>
  <si>
    <t>CALZADA INDEPENDENCIA, #994, CENTRO CIVICO, MEXICALI, B.C., C.P. 21000</t>
  </si>
  <si>
    <t>3A62040001095</t>
  </si>
  <si>
    <t>INV-248988</t>
  </si>
  <si>
    <t>REFRIMEX</t>
  </si>
  <si>
    <t>CALZADA INDEPENDENCIA, #994, CENTRO CIVICO, MEXICALI, B.C., C.P. 21001</t>
  </si>
  <si>
    <t>3B39440010672</t>
  </si>
  <si>
    <t>INV-248991</t>
  </si>
  <si>
    <t>9195WKK4F</t>
  </si>
  <si>
    <t>INV-359155</t>
  </si>
  <si>
    <t>ALASKA REFRIGERACIÓN</t>
  </si>
  <si>
    <t>CARRETERA TRANSPENINSULAR ENSENADA-LA PAZ 6500, EXEJIDO CHAPULTEPEC</t>
  </si>
  <si>
    <t>9195WJ94F</t>
  </si>
  <si>
    <t>INV-359156</t>
  </si>
  <si>
    <t>CLF261T7012200654</t>
  </si>
  <si>
    <t>INV-423805</t>
  </si>
  <si>
    <t>NEX</t>
  </si>
  <si>
    <t>CALZADA DE LOS PRESIDENTES, COLONIA ZONA INDUSTRIAL, MEXICALI, B.C., C.P. 21150</t>
  </si>
  <si>
    <t>DIRECCION DE INDUSTRIAS CREATIVAS</t>
  </si>
  <si>
    <t>CLF261T7012200800</t>
  </si>
  <si>
    <t>INV-423804</t>
  </si>
  <si>
    <t>INV-264963</t>
  </si>
  <si>
    <t>LIFE12</t>
  </si>
  <si>
    <t>DIRECCION DE PROMOCION DE LA INVERSION E INTEGRACION PRODUCTIVA</t>
  </si>
  <si>
    <t>CALLEJON LIBERTAD, PRIMERA, TECATE, B.C., C.P. 21400</t>
  </si>
  <si>
    <t>DIRECCION DE SECTORES Y CADENAS PRODUCTIVAS</t>
  </si>
  <si>
    <t>3A79470000818</t>
  </si>
  <si>
    <t>INV-295733</t>
  </si>
  <si>
    <t>2TTK0524G1L00CA</t>
  </si>
  <si>
    <t>CALLE 10 #131, CENTRO DE GOBIERNO, FRACCIONAMIENTO SAN QUINTÍN, SAN QUINTÍN, 22943</t>
  </si>
  <si>
    <t>ATENCION A VICTIMAS</t>
  </si>
  <si>
    <t>SAN QUINTIN</t>
  </si>
  <si>
    <t>3B14060003045</t>
  </si>
  <si>
    <t>INV-295718</t>
  </si>
  <si>
    <t>2MCW0524G1000CA</t>
  </si>
  <si>
    <t>CALLE 10 #131, CENTRO DE GOBIERNO, FRACCIONAMIENTO SAN QUINTÍN, SAN QUINTÍN, 22942</t>
  </si>
  <si>
    <t>M1-112268</t>
  </si>
  <si>
    <t>CALLE A ENTRE LAS AVENIDAS 9 Y 10, CENTRO DE GOBIERNO, FRACCIONAMIENTO SAN QUINTÍN, SAN QUINTÍN, 22941</t>
  </si>
  <si>
    <t>SUBSECRETARIA DE GOBIERNO</t>
  </si>
  <si>
    <t>M1-112267</t>
  </si>
  <si>
    <t>CALLE A ENTRE LAS AVENIDAS 9 Y 10, CENTRO DE GOBIERNO, FRACCIONAMIENTO SAN QUINTÍN, SAN QUINTÍN, 22940</t>
  </si>
  <si>
    <t>E3-004141</t>
  </si>
  <si>
    <t>CARRETERA TRANSPENINSULAR ENSENADA-LA PAZ 6500, CENTRO DE GOBIERNO 3ER. PISO, EX EJIDO CHAPULTEPEC, ENSENADA, 22787</t>
  </si>
  <si>
    <t>E3-004140</t>
  </si>
  <si>
    <t>CARRETERA TRANSPENINSULAR ENSENADA-LA PAZ 6500, CENTRO DE GOBIERNO 3ER. PISO, EX EJIDO CHAPULTEPEC, ENSENADA, 22786</t>
  </si>
  <si>
    <t>E3-001054</t>
  </si>
  <si>
    <t>CARRETERA TRANSPENINSULAR ENSENADA-LA PAZ 6500, CENTRO DE GOBIERNO 3ER. PISO, EX EJIDO CHAPULTEPEC, ENSENADA, 22785</t>
  </si>
  <si>
    <t>604TAAC00064</t>
  </si>
  <si>
    <t>M3-013453</t>
  </si>
  <si>
    <t>W212CM</t>
  </si>
  <si>
    <t>CALLE MISIÓN SANTO DOMINGO 1016, OFICINAS DE GOBIERNO 2DO. PISO, FRACCIONAMIENTO EL DESCANSO, TECATE, 21479</t>
  </si>
  <si>
    <t>DELEGACION</t>
  </si>
  <si>
    <t>BAM241HMIC1601010084</t>
  </si>
  <si>
    <t>INV-261568</t>
  </si>
  <si>
    <t>B-AIR</t>
  </si>
  <si>
    <t>CALLE MISIÓN SANTO DOMINGO 1016, OFICINAS DE GOBIERNO 2DO. PISO, FRACCIONAMIENTO EL DESCANSO, TECATE, 21478</t>
  </si>
  <si>
    <t>T3-002747</t>
  </si>
  <si>
    <t>PANFILO NATERA 6400, FRANCISCO VILLA # 22618</t>
  </si>
  <si>
    <t xml:space="preserve">PROTECCION CIVIL </t>
  </si>
  <si>
    <t>T3-002746</t>
  </si>
  <si>
    <t>PANFILO NATERA 6400, FRANCISCO VILLA # 22617</t>
  </si>
  <si>
    <t>M3-020920</t>
  </si>
  <si>
    <t>COLEMAN MACH</t>
  </si>
  <si>
    <t>PANFILO NATERA 6400, FRANCISCO VILLA # 22616</t>
  </si>
  <si>
    <t>M3-020919</t>
  </si>
  <si>
    <t>PANFILO NATERA 6400, FRANCISCO VILLA # 22615</t>
  </si>
  <si>
    <t>ANKERITA Y ORTOSA S/N, VALLE DEL PEDREGAL TURQUEZA</t>
  </si>
  <si>
    <t>ATENCION A VICTIMAS ORIENTE</t>
  </si>
  <si>
    <t>S-2021-47-OD-07-0057</t>
  </si>
  <si>
    <t>INV-427620</t>
  </si>
  <si>
    <t>PASAJE SAN MIGUEL #1090, SOTANO SIN INSTALAR</t>
  </si>
  <si>
    <t>ADMINISTRACION</t>
  </si>
  <si>
    <t>S-2021-47-OD-07-0511</t>
  </si>
  <si>
    <t>INV-427619</t>
  </si>
  <si>
    <t>S-2021-64-OD-09-0012</t>
  </si>
  <si>
    <t>INV-427618</t>
  </si>
  <si>
    <t>S-2021-64-OD-09-0003</t>
  </si>
  <si>
    <t>INV-427617</t>
  </si>
  <si>
    <t>JK1230030174</t>
  </si>
  <si>
    <t>INV-148998</t>
  </si>
  <si>
    <t>APC</t>
  </si>
  <si>
    <t>IN ROW RD 300MM AIR COOLED</t>
  </si>
  <si>
    <t>9.90KW</t>
  </si>
  <si>
    <t>RIO NUEVO</t>
  </si>
  <si>
    <t xml:space="preserve">DEFENSORIA PUBLICA </t>
  </si>
  <si>
    <t>INV-310755</t>
  </si>
  <si>
    <t>B-AIR/AMANA</t>
  </si>
  <si>
    <t>LOCAL 5C, PLAZA BAJA CALIFORNIA, CALZ. INDEPENDENCIA #473, 21000</t>
  </si>
  <si>
    <t>DIRECCION DE ANALISIS POLITICO</t>
  </si>
  <si>
    <t>CXF261J</t>
  </si>
  <si>
    <t>MAR DE CORTEZ Y MANZANILLO S/N, ZONA CENTRO</t>
  </si>
  <si>
    <t>SRIA. GENERAL SUBSECRETARIA</t>
  </si>
  <si>
    <t>SAN FELIPE</t>
  </si>
  <si>
    <t>CONDENSADORA</t>
  </si>
  <si>
    <t>7601F180806980</t>
  </si>
  <si>
    <t>M1-097518</t>
  </si>
  <si>
    <t>ZH120COOAZAAA4</t>
  </si>
  <si>
    <t>AV. MADERO #1981 ENTRE K Y L COL. NUEVA</t>
  </si>
  <si>
    <t>TALLERES GRAFICOS</t>
  </si>
  <si>
    <t>7600F180806983</t>
  </si>
  <si>
    <t>M1-097517</t>
  </si>
  <si>
    <t>7600F180806991</t>
  </si>
  <si>
    <t>M1-097516</t>
  </si>
  <si>
    <t>7600F180806986</t>
  </si>
  <si>
    <t>M1-097514</t>
  </si>
  <si>
    <t>7600F180806978</t>
  </si>
  <si>
    <t>M1-097513</t>
  </si>
  <si>
    <t>7592W251314425</t>
  </si>
  <si>
    <t>INV-193463</t>
  </si>
  <si>
    <t>301KA00162</t>
  </si>
  <si>
    <t>M3-010725</t>
  </si>
  <si>
    <t>MSX4823</t>
  </si>
  <si>
    <t>LAGOS WINIPEG 441, JARDINES DEL LAGO, MEXICALI, B.C.</t>
  </si>
  <si>
    <t>PROTECCION CIVIL</t>
  </si>
  <si>
    <t>INV-261572</t>
  </si>
  <si>
    <t>INV-279800</t>
  </si>
  <si>
    <t>GPC136H41</t>
  </si>
  <si>
    <t>PASAJE SAN MIGUEL #1090, CENTRO CIVICO</t>
  </si>
  <si>
    <t>INV-261571</t>
  </si>
  <si>
    <t>INV-261570</t>
  </si>
  <si>
    <t>INV-261569</t>
  </si>
  <si>
    <t>INV-279799</t>
  </si>
  <si>
    <t>INV-257554</t>
  </si>
  <si>
    <t>GPH146H41</t>
  </si>
  <si>
    <t>IWW091200516</t>
  </si>
  <si>
    <t>M1-135818</t>
  </si>
  <si>
    <t>Mar de Cortés S/N</t>
  </si>
  <si>
    <t>DEFENSORIA PUBLICA</t>
  </si>
  <si>
    <t>Plaza Mundo Divertido, Vía Rápida José Fimbres Moreno, Locales 41 y 43</t>
  </si>
  <si>
    <t>Calle Segunda 699-10 Esquina con Av. De los Insurgentes</t>
  </si>
  <si>
    <t>Calzada Lázaro Cárdenas No. 501 Local 1, entre Calle Emiliano Zapata y Calle Álvaro Obregón.</t>
  </si>
  <si>
    <t>Calle Sur S/N, Col. Bella Vista</t>
  </si>
  <si>
    <t>3267010005341</t>
  </si>
  <si>
    <t>M1-138629</t>
  </si>
  <si>
    <t>N/E</t>
  </si>
  <si>
    <t>ESTACION UPBC</t>
  </si>
  <si>
    <t>DEPARTAMENTO DE CALIDAD DE AIRE</t>
  </si>
  <si>
    <t>3267010001120</t>
  </si>
  <si>
    <t>M1-138627</t>
  </si>
  <si>
    <t>ESTACION UABC MXL</t>
  </si>
  <si>
    <t>3793510003775</t>
  </si>
  <si>
    <t>M1-138625</t>
  </si>
  <si>
    <t>NO ESPECIFICA</t>
  </si>
  <si>
    <t>3793510001156</t>
  </si>
  <si>
    <t>M1-138623</t>
  </si>
  <si>
    <t>ESTACION COBACH</t>
  </si>
  <si>
    <t>4TTK0524H1L00AA</t>
  </si>
  <si>
    <t xml:space="preserve">ESTACION CESPM </t>
  </si>
  <si>
    <t>3762410002524</t>
  </si>
  <si>
    <t>M1-138613</t>
  </si>
  <si>
    <t>2MCW0524G1000AA</t>
  </si>
  <si>
    <t>PEREZ BRAMBILA RUBEN</t>
  </si>
  <si>
    <t>DIRECCIÓN DE RECURSOS NATURALES</t>
  </si>
  <si>
    <t>3793510001299</t>
  </si>
  <si>
    <t>M1-138611</t>
  </si>
  <si>
    <t>2MCW0512G1000AA</t>
  </si>
  <si>
    <t>M1-138609</t>
  </si>
  <si>
    <t>M1-138607</t>
  </si>
  <si>
    <t>3554050001458</t>
  </si>
  <si>
    <t>M1-138605</t>
  </si>
  <si>
    <t>SALA DE JUNTAS MXL</t>
  </si>
  <si>
    <t>DIRECCIÓN DE ADMINISTRACIÓN</t>
  </si>
  <si>
    <t>3793510001164</t>
  </si>
  <si>
    <t>M1-138603</t>
  </si>
  <si>
    <t>ANDRADE RODRIGUEZ ROXANA LIZBETH</t>
  </si>
  <si>
    <t>3793500002936</t>
  </si>
  <si>
    <t>M1-138601</t>
  </si>
  <si>
    <t>COMEDOR MXL</t>
  </si>
  <si>
    <t>M1-076116</t>
  </si>
  <si>
    <t>TECHO CUCHILLA</t>
  </si>
  <si>
    <t>3A62070000653</t>
  </si>
  <si>
    <t>INV-286806</t>
  </si>
  <si>
    <t>3A61970000716</t>
  </si>
  <si>
    <t>INV-286805</t>
  </si>
  <si>
    <t>MENDEZ CORNEJO RICARDO</t>
  </si>
  <si>
    <t>3762410002452</t>
  </si>
  <si>
    <t>FELIX VELDERRAIN FRANCISCO JAVIER</t>
  </si>
  <si>
    <t>DEPARTAMENTO DE AUDITORÍA</t>
  </si>
  <si>
    <t>3793510001289</t>
  </si>
  <si>
    <t>M1-138604</t>
  </si>
  <si>
    <t>`</t>
  </si>
  <si>
    <t>M1-066385</t>
  </si>
  <si>
    <t>505202017060100549</t>
  </si>
  <si>
    <t>M1-118943</t>
  </si>
  <si>
    <t>ESPINO CANALES BLANCA ESTELA</t>
  </si>
  <si>
    <t>CATENED</t>
  </si>
  <si>
    <t>DIRECCIÓN DE GESTIÓN AMBIENTAL</t>
  </si>
  <si>
    <t>7051701377</t>
  </si>
  <si>
    <t>INV-309066</t>
  </si>
  <si>
    <t>MACC1221L</t>
  </si>
  <si>
    <t>REFRIGERACION</t>
  </si>
  <si>
    <t>100001662120200227</t>
  </si>
  <si>
    <t>INV-154886</t>
  </si>
  <si>
    <t>100002454120200616</t>
  </si>
  <si>
    <t>INV-154885</t>
  </si>
  <si>
    <t>3793510001085</t>
  </si>
  <si>
    <t>M1-138602</t>
  </si>
  <si>
    <t>2TTK0512G1P00AA</t>
  </si>
  <si>
    <t>AGUNDEZ ACOSTA LEONARDO</t>
  </si>
  <si>
    <t>50520201706100556</t>
  </si>
  <si>
    <t>AREA GRAVIMETRIA</t>
  </si>
  <si>
    <t>1120590</t>
  </si>
  <si>
    <t>INV-229705</t>
  </si>
  <si>
    <t>ROSARITO - LAB</t>
  </si>
  <si>
    <t>9150249</t>
  </si>
  <si>
    <t>INV-229692</t>
  </si>
  <si>
    <t>7151850</t>
  </si>
  <si>
    <t>INV-229690</t>
  </si>
  <si>
    <t>W071325910</t>
  </si>
  <si>
    <t>INV-159311</t>
  </si>
  <si>
    <t>LABORATORIO TECHO</t>
  </si>
  <si>
    <t>W071325877</t>
  </si>
  <si>
    <t>INV-159310</t>
  </si>
  <si>
    <t>W071325797</t>
  </si>
  <si>
    <t>INV-159309</t>
  </si>
  <si>
    <t>W071325853</t>
  </si>
  <si>
    <t>INV-159308</t>
  </si>
  <si>
    <t>W171327905</t>
  </si>
  <si>
    <t>INV-159307</t>
  </si>
  <si>
    <t>W171327981</t>
  </si>
  <si>
    <t>INV-159306</t>
  </si>
  <si>
    <t>W441215510</t>
  </si>
  <si>
    <t>INV-159303</t>
  </si>
  <si>
    <t>W071312605</t>
  </si>
  <si>
    <t>INV-159302</t>
  </si>
  <si>
    <t>8392W161317335</t>
  </si>
  <si>
    <t>INV-159300</t>
  </si>
  <si>
    <t>RHSL-HM3617JA/13AJN36A01</t>
  </si>
  <si>
    <t>7592W161314364</t>
  </si>
  <si>
    <t>INV-157999</t>
  </si>
  <si>
    <t>RSPM-A060CK</t>
  </si>
  <si>
    <t>7590F181104102</t>
  </si>
  <si>
    <t>INV-157997</t>
  </si>
  <si>
    <t>RSPM-A048CK</t>
  </si>
  <si>
    <t>505602594100400987</t>
  </si>
  <si>
    <t>M3-018050</t>
  </si>
  <si>
    <t>505602594100400992</t>
  </si>
  <si>
    <t>M3-018049</t>
  </si>
  <si>
    <t xml:space="preserve">ALMACEN 1 </t>
  </si>
  <si>
    <t>W421302123</t>
  </si>
  <si>
    <t>INV-207195</t>
  </si>
  <si>
    <t>RQRM-A024JK</t>
  </si>
  <si>
    <t>W421302122</t>
  </si>
  <si>
    <t>INV-207194</t>
  </si>
  <si>
    <t>8294F201202944</t>
  </si>
  <si>
    <t>INV-159770</t>
  </si>
  <si>
    <t>RLKL-B090CK-R410</t>
  </si>
  <si>
    <t>8294F201202948</t>
  </si>
  <si>
    <t>INV-159769</t>
  </si>
  <si>
    <t>8294F201202942</t>
  </si>
  <si>
    <t>INV-159768</t>
  </si>
  <si>
    <t>8390W321314158</t>
  </si>
  <si>
    <t>INV-159315</t>
  </si>
  <si>
    <t>RHSL-HM2417JA/13AJN24A01</t>
  </si>
  <si>
    <t>8390W341300838</t>
  </si>
  <si>
    <t>INV-159314</t>
  </si>
  <si>
    <t>8390W321314166</t>
  </si>
  <si>
    <t>INV-159313</t>
  </si>
  <si>
    <t>8390W321314146</t>
  </si>
  <si>
    <t>INV-159312</t>
  </si>
  <si>
    <t>8392W161317597</t>
  </si>
  <si>
    <t>INV-159301</t>
  </si>
  <si>
    <t>7592W161314363</t>
  </si>
  <si>
    <t>INV-157998</t>
  </si>
  <si>
    <t>ESTACION ITT TJ</t>
  </si>
  <si>
    <t>DEPARTAMENTO DE PREVENCIÓN DE LA CONTAMINACIÓN</t>
  </si>
  <si>
    <t>ESTACION UTT</t>
  </si>
  <si>
    <t>ESTACION LABORATORIO</t>
  </si>
  <si>
    <t>2151627</t>
  </si>
  <si>
    <t>INV-229694</t>
  </si>
  <si>
    <t>ESTACION LA MESA</t>
  </si>
  <si>
    <t>7130196</t>
  </si>
  <si>
    <t>INV-229693</t>
  </si>
  <si>
    <t>3267010005343</t>
  </si>
  <si>
    <t>M1-138610</t>
  </si>
  <si>
    <t>DIDCE1IA</t>
  </si>
  <si>
    <t>3708610004233</t>
  </si>
  <si>
    <t>ESTACION ENSENADA</t>
  </si>
  <si>
    <t>E3-003889</t>
  </si>
  <si>
    <t>ACIONIDPE3PE</t>
  </si>
  <si>
    <t>DEPARTAMENTO DE VIDA SILVESTRE</t>
  </si>
  <si>
    <t>TEM4AC60S51SA</t>
  </si>
  <si>
    <t>ADORAIDHI1D5</t>
  </si>
  <si>
    <t xml:space="preserve">N/E </t>
  </si>
  <si>
    <t>ESTACION TKT</t>
  </si>
  <si>
    <t>LABORATORIO</t>
  </si>
  <si>
    <t>CENTRO DE GOBIERNO        CARRETERA TRANSPENINSULAR ENSENADA-LA PAZ No. 6500 EX-EJIDO CHAPULTEPEC C.P. 22785, ENSENADA, B.C.</t>
  </si>
  <si>
    <t>CALLE PADRE EUSEBIO KINO#  1178,FRACC. EL DESCANSO, C.P 21478, TECATE, B.C.</t>
  </si>
  <si>
    <t>ESQUINA, CARRETERA LIBRE, TIJUANA-TECATE, BLVD. NOGALES KM. 26.5, EL FLORIDO, 22253 TIJUANA, B.C.</t>
  </si>
  <si>
    <t>BOULEVARD BÉNITO JUÁREZ Y L. MONTEJANO 1, ESTEBAN CANTÚ.</t>
  </si>
  <si>
    <t>LÁZARO CÁRDENAS 1477, CENTRO, BAHIA 22800</t>
  </si>
  <si>
    <t>CARR. AEROPUERTO KM 13, 21850</t>
  </si>
  <si>
    <t>LIBERTAD 1305,PRIMERA, 21400. PARQUE MIGUEL HIDALGO</t>
  </si>
  <si>
    <t xml:space="preserve">MEXICALI </t>
  </si>
  <si>
    <t>Oficialía Mayor SIDUE - Dirección Ordenamiento Territorial (5to. Piso)</t>
  </si>
  <si>
    <t>Centro Gobierno - Edificio Poder Ejecutivo SIDUE - Dirección Ordenamiento Territorial (5to. Piso)</t>
  </si>
  <si>
    <t>Oficialía Mayor SIDUE - Dirección Ordenamiento Territorial  (5to. Piso)</t>
  </si>
  <si>
    <t>Centro Gobierno - Edificio Poder Ejecutivo SIDUE - Dirección Ordenamiento Territorial  (5to. Piso)</t>
  </si>
  <si>
    <t>TCP060F400AA</t>
  </si>
  <si>
    <t>M3-012309 ING-T073</t>
  </si>
  <si>
    <t>5112KM42H</t>
  </si>
  <si>
    <t>MMS-26211C</t>
  </si>
  <si>
    <t xml:space="preserve"> ING-M058</t>
  </si>
  <si>
    <t>405KADT00290</t>
  </si>
  <si>
    <t>Oficialía Mayor SIDUE - Sala de Juntas (4to. Piso)</t>
  </si>
  <si>
    <t>Centro Gobierno - Edificio Poder Ejecutivo SIDUE - Sala de Juntas (4to. Piso)</t>
  </si>
  <si>
    <t>TSC120A3EOA260</t>
  </si>
  <si>
    <t>M3-013887 ING-T061</t>
  </si>
  <si>
    <t>620103748L</t>
  </si>
  <si>
    <t>TTA120A400FA</t>
  </si>
  <si>
    <t>M3-013888 ING-T063</t>
  </si>
  <si>
    <t>5491MREAD</t>
  </si>
  <si>
    <t>Oficialía Mayor SEDECO - Área de Computo (4to. Piso) SITE</t>
  </si>
  <si>
    <t>Centro Gobierno - Edificio Poder Ejecutivo SEDECO - Área de Computo (4to. Piso) SITE</t>
  </si>
  <si>
    <t>YJDA12FS-ADA</t>
  </si>
  <si>
    <t xml:space="preserve"> ING-Y068</t>
  </si>
  <si>
    <t>Oficialía Mayor Guardias del Gobernador</t>
  </si>
  <si>
    <t>Centro Gobierno - Edificio Poder Ejecutivo Guardias del Gobernador</t>
  </si>
  <si>
    <t>M3-011736 ING-M284</t>
  </si>
  <si>
    <t>Oficialía Mayor SIMTG (Sótano) SITE</t>
  </si>
  <si>
    <t>Centro Gobierno - Edificio Poder Ejecutivo SIMTG (Sótano) SITE</t>
  </si>
  <si>
    <t>MDC61211CC</t>
  </si>
  <si>
    <t xml:space="preserve"> ING-M198</t>
  </si>
  <si>
    <t>MDC611100310159</t>
  </si>
  <si>
    <t>Oficialía Mayor SIMTG - SITE (Sótano)</t>
  </si>
  <si>
    <t>Centro Gobierno - Edificio Poder Ejecutivo SIMTG - SITE (Sótano)</t>
  </si>
  <si>
    <t>RAWL-090CAZ</t>
  </si>
  <si>
    <t>INV-193410 ING-R283, EJE-39</t>
  </si>
  <si>
    <t>7753W221333792</t>
  </si>
  <si>
    <t>Oficialía Mayor Elevador - Discapacitados</t>
  </si>
  <si>
    <t>Centro Gobierno - Edificio Poder Ejecutivo Elevador - Discapacitados</t>
  </si>
  <si>
    <t>ESF181B</t>
  </si>
  <si>
    <t xml:space="preserve"> ING-J202</t>
  </si>
  <si>
    <t>Oficialía Mayor Cuarto de breaks (sortea)</t>
  </si>
  <si>
    <t>Centro Gobierno - Edificio Poder Ejecutivo Cuarto de breaks (sortea)</t>
  </si>
  <si>
    <t>2TTB0048AA1000AA</t>
  </si>
  <si>
    <t xml:space="preserve"> ING-T054</t>
  </si>
  <si>
    <t>4061TP33F</t>
  </si>
  <si>
    <t>Oficialía Mayor SIDUE - Dirección de Administración, (5to. Piso) SITE</t>
  </si>
  <si>
    <t>Centro Gobierno - Edificio Poder Ejecutivo SIDUE - Dirección de Administración, (5to. Piso) SITE</t>
  </si>
  <si>
    <t xml:space="preserve"> ING-T064</t>
  </si>
  <si>
    <t>Oficialía Mayor Oficina del Ejecutivo - Sala de Gobernadores (3er. Piso)</t>
  </si>
  <si>
    <t>Centro Gobierno - Edificio Poder Ejecutivo Oficina del Ejecutivo - Sala de Gobernadores (3er. Piso)</t>
  </si>
  <si>
    <t>TTA090D300AA</t>
  </si>
  <si>
    <t xml:space="preserve"> ING-T069</t>
  </si>
  <si>
    <t>11452U0NYA</t>
  </si>
  <si>
    <t xml:space="preserve"> ING-T070</t>
  </si>
  <si>
    <t>11JC7391N</t>
  </si>
  <si>
    <t>TTA090A300AA</t>
  </si>
  <si>
    <t xml:space="preserve"> ING-T072</t>
  </si>
  <si>
    <t>1145200KYA</t>
  </si>
  <si>
    <t xml:space="preserve"> ING-T071</t>
  </si>
  <si>
    <t>11452X8HYA</t>
  </si>
  <si>
    <t>Oficialía Mayor Oficina del Ejecutivo - Sala de Gobernadores (3er. Piso), Baños</t>
  </si>
  <si>
    <t>Centro Gobierno - Edificio Poder Ejecutivo Oficina del Ejecutivo - Sala de Gobernadores (3er. Piso), Baños</t>
  </si>
  <si>
    <t>2TTK0518G1P00AA</t>
  </si>
  <si>
    <t xml:space="preserve"> ING-T287</t>
  </si>
  <si>
    <t>Oficialía Mayor Oficina del Ejecutivo - Sala de Gobernadores (3er. Piso), Cocineta</t>
  </si>
  <si>
    <t>Centro Gobierno - Edificio Poder Ejecutivo Oficina del Ejecutivo - Sala de Gobernadores (3er. Piso), Cocineta</t>
  </si>
  <si>
    <t xml:space="preserve"> ING-T288</t>
  </si>
  <si>
    <t>Oficialía Mayor Secretaría Particular (3er. Piso)</t>
  </si>
  <si>
    <t>Centro Gobierno - Edificio Poder Ejecutivo Secretaría Particular (3er. Piso)</t>
  </si>
  <si>
    <t>MRCT24AS</t>
  </si>
  <si>
    <t>TGM</t>
  </si>
  <si>
    <t xml:space="preserve"> ING-TG060</t>
  </si>
  <si>
    <t>356639ET13</t>
  </si>
  <si>
    <t>Oficialía Mayor SIMG - Telecomunicaciones - Cuarto de antenas (5to. Piso), SITE</t>
  </si>
  <si>
    <t>Centro Gobierno - Edificio Poder Ejecutivo SIMG - Telecomunicaciones - Cuarto de antenas (5to. Piso), SITE</t>
  </si>
  <si>
    <t>W121CM</t>
  </si>
  <si>
    <t xml:space="preserve"> ING-L207</t>
  </si>
  <si>
    <t>902TAAC02424</t>
  </si>
  <si>
    <t>Oficialía Mayor Caseta de Vigilancia No.5, frente a cerrajería</t>
  </si>
  <si>
    <t>Centro Gobierno - Edificio Poder Ejecutivo Caseta de Vigilancia No.5, frente a cerrajería</t>
  </si>
  <si>
    <t>S/M</t>
  </si>
  <si>
    <t>T3-005381 ING-C308</t>
  </si>
  <si>
    <t>Oficialía Mayor Caseta de Vigilancia No.4</t>
  </si>
  <si>
    <t>Centro Gobierno - Edificio Poder Ejecutivo Caseta de Vigilancia No.4</t>
  </si>
  <si>
    <t>TWK512X10EAA</t>
  </si>
  <si>
    <t xml:space="preserve"> ING-T159</t>
  </si>
  <si>
    <t>F07101015G</t>
  </si>
  <si>
    <t>Oficialía Mayor RPPC - Cajero (1er. Piso)</t>
  </si>
  <si>
    <t>Centro Gobierno - Edificio Poder Ejecutivo RPPC - Cajero (1er. Piso)</t>
  </si>
  <si>
    <t>2TWK0512E1000AA</t>
  </si>
  <si>
    <t xml:space="preserve"> ING-T291</t>
  </si>
  <si>
    <t>C101126140209729120557</t>
  </si>
  <si>
    <t>Oficialía Mayor Particular -Oficina del Gobernador (3er. Piso)</t>
  </si>
  <si>
    <t>Centro Gobierno - Edificio Poder Ejecutivo Particular -Oficina del Gobernador (3er. Piso)</t>
  </si>
  <si>
    <t>4TTA3036A3000BA</t>
  </si>
  <si>
    <t xml:space="preserve"> EJE-54</t>
  </si>
  <si>
    <t>11355RL93F</t>
  </si>
  <si>
    <t>Oficialía Mayor Particular -Despacho del Gobernador (3er. Piso)</t>
  </si>
  <si>
    <t>Centro Gobierno - Edificio Poder Ejecutivo Particular -Despacho del Gobernador (3er. Piso)</t>
  </si>
  <si>
    <t>4TTA3060D3000CA</t>
  </si>
  <si>
    <t xml:space="preserve"> EJE-55</t>
  </si>
  <si>
    <t>13455K7D5F</t>
  </si>
  <si>
    <t>Oficialía Mayor Elevador (Baño de Hombres)</t>
  </si>
  <si>
    <t>Centro Gobierno - Edificio Poder Ejecutivo Elevador (Baño de Hombres)</t>
  </si>
  <si>
    <t>4TTK0518D1000AL</t>
  </si>
  <si>
    <t xml:space="preserve"> EJE-1</t>
  </si>
  <si>
    <t>622227-3456490400048</t>
  </si>
  <si>
    <t>Oficialía Mayor Elevador (Baño de Mujeres)</t>
  </si>
  <si>
    <t>Centro Gobierno - Edificio Poder Ejecutivo Elevador (Baño de Mujeres)</t>
  </si>
  <si>
    <t xml:space="preserve"> EJE-2</t>
  </si>
  <si>
    <t>622227-4192600400054</t>
  </si>
  <si>
    <t>Oficialía Mayor SIDUE - Administración (5to. Piso)</t>
  </si>
  <si>
    <t>Centro Gobierno - Edificio Poder Ejecutivo SIDUE - Administración (5to. Piso)</t>
  </si>
  <si>
    <t>LCP</t>
  </si>
  <si>
    <t xml:space="preserve"> EJE-3</t>
  </si>
  <si>
    <t>G082841850</t>
  </si>
  <si>
    <t xml:space="preserve"> EJE-4</t>
  </si>
  <si>
    <t>G082840112</t>
  </si>
  <si>
    <t xml:space="preserve"> EJE-5</t>
  </si>
  <si>
    <t>G082841852</t>
  </si>
  <si>
    <t>Oficialía Mayor OM - Oficial Mayor (3er. Piso)</t>
  </si>
  <si>
    <t>Centro Gobierno - Edificio Poder Ejecutivo OM - Oficial Mayor (3er. Piso)</t>
  </si>
  <si>
    <t>2TTB0036A1000CB</t>
  </si>
  <si>
    <t>INV-244836 EJE-6</t>
  </si>
  <si>
    <t>131751475F</t>
  </si>
  <si>
    <t>Oficialía Mayor Contraloría (4to. Piso) SITE</t>
  </si>
  <si>
    <t>Centro Gobierno - Edificio Poder Ejecutivo Contraloría (4to. Piso) SITE</t>
  </si>
  <si>
    <t>2TTK0512E100PAA</t>
  </si>
  <si>
    <t xml:space="preserve"> EJE-7</t>
  </si>
  <si>
    <t>Oficialía Mayor Particular - Sala de Gobernadores  (3er. Piso)</t>
  </si>
  <si>
    <t>Centro Gobierno - Edificio Poder Ejecutivo Particular - Sala de Gobernadores  (3er. Piso)</t>
  </si>
  <si>
    <t>2TTB0024A1000CA</t>
  </si>
  <si>
    <t xml:space="preserve"> EJE-9</t>
  </si>
  <si>
    <t>13023K6B5F</t>
  </si>
  <si>
    <t>Oficialía Mayor Particular (3er. Piso) Coordinación de Gabinete</t>
  </si>
  <si>
    <t>Centro Gobierno - Edificio Poder Ejecutivo Particular (3er. Piso) Coordinación de Gabinete</t>
  </si>
  <si>
    <t>VM182C6</t>
  </si>
  <si>
    <t xml:space="preserve"> EJE-10</t>
  </si>
  <si>
    <t>612TAMAC5883</t>
  </si>
  <si>
    <t>4MW0512H1000AA</t>
  </si>
  <si>
    <t>INV-299633 EJE-11</t>
  </si>
  <si>
    <t>Oficialía Mayor SIDUE - Secretario (4to. Piso)</t>
  </si>
  <si>
    <t>Centro Gobierno - Edificio Poder Ejecutivo SIDUE - Secretario (4to. Piso)</t>
  </si>
  <si>
    <t>400NC123A-E</t>
  </si>
  <si>
    <t xml:space="preserve"> EJE-12</t>
  </si>
  <si>
    <t>530NC1123A</t>
  </si>
  <si>
    <t>Oficialía Mayor Particular - Despacho Particular Gobernador (3er. Piso)</t>
  </si>
  <si>
    <t>Centro Gobierno - Edificio Poder Ejecutivo Particular - Despacho Particular Gobernador (3er. Piso)</t>
  </si>
  <si>
    <t>13ACXN060-230</t>
  </si>
  <si>
    <t>INV.297908 EJE-13</t>
  </si>
  <si>
    <t>1917F02301</t>
  </si>
  <si>
    <t>Oficialía Mayor SGG - Secretario General (3er. Piso)</t>
  </si>
  <si>
    <t>Centro Gobierno - Edificio Poder Ejecutivo SGG - Secretario General (3er. Piso)</t>
  </si>
  <si>
    <t xml:space="preserve"> EJE-14</t>
  </si>
  <si>
    <t>Oficialía Mayor SEDECO - Secretario (4to. Piso)</t>
  </si>
  <si>
    <t>Centro Gobierno - Edificio Poder Ejecutivo SEDECO - Secretario (4to. Piso)</t>
  </si>
  <si>
    <t>WA2041Q</t>
  </si>
  <si>
    <t>WHIRLPOOL</t>
  </si>
  <si>
    <t xml:space="preserve"> EJE-15</t>
  </si>
  <si>
    <t>Oficialía Mayor SEDECO - Salas de Juntas (4to. Piso)</t>
  </si>
  <si>
    <t>Centro Gobierno - Edificio Poder Ejecutivo SEDECO - Salas de Juntas (4to. Piso)</t>
  </si>
  <si>
    <t>2TWK0524A1AA</t>
  </si>
  <si>
    <t xml:space="preserve"> EJE-16</t>
  </si>
  <si>
    <t>2TTB0024A1000CB</t>
  </si>
  <si>
    <t xml:space="preserve"> EJE-17</t>
  </si>
  <si>
    <t>Oficialía Mayor Contraloría - Titular (4to. Piso)</t>
  </si>
  <si>
    <t>Centro Gobierno - Edificio Poder Ejecutivo Contraloría - Titular (4to. Piso)</t>
  </si>
  <si>
    <t>4TTB3018G1000AA</t>
  </si>
  <si>
    <t>INV-259564 EJE-18</t>
  </si>
  <si>
    <t>12513NDJ3F</t>
  </si>
  <si>
    <t>Oficialía Mayor Comunicación Social (3er. Piso)</t>
  </si>
  <si>
    <t>Centro Gobierno - Edificio Poder Ejecutivo Comunicación Social (3er. Piso)</t>
  </si>
  <si>
    <t>INV-261680 EJE-19</t>
  </si>
  <si>
    <t>Oficialía Mayor SPF - Titular (4to. Piso)</t>
  </si>
  <si>
    <t>Centro Gobierno - Edificio Poder Ejecutivo SPF - Titular (4to. Piso)</t>
  </si>
  <si>
    <t>380PC243A-C</t>
  </si>
  <si>
    <t>INV-266203 EJE-20</t>
  </si>
  <si>
    <t>Oficialía Mayor Particular -SITE (3er. Piso)</t>
  </si>
  <si>
    <t>Centro Gobierno - Edificio Poder Ejecutivo Particular -SITE (3er. Piso)</t>
  </si>
  <si>
    <t xml:space="preserve"> EJE-22</t>
  </si>
  <si>
    <t>Oficialía Mayor Particular - Oficina Comodín (3er. Piso)</t>
  </si>
  <si>
    <t>Centro Gobierno - Edificio Poder Ejecutivo Particular - Oficina Comodín (3er. Piso)</t>
  </si>
  <si>
    <t>CMPRC122-E</t>
  </si>
  <si>
    <t xml:space="preserve"> EJE-23</t>
  </si>
  <si>
    <t>Oficialía Mayor Particular - Sala de Juntas (3er. Piso)</t>
  </si>
  <si>
    <t>Centro Gobierno - Edificio Poder Ejecutivo Particular - Sala de Juntas (3er. Piso)</t>
  </si>
  <si>
    <t>LM024C0-100P232-X</t>
  </si>
  <si>
    <t xml:space="preserve"> EJE-24</t>
  </si>
  <si>
    <t xml:space="preserve"> EJE-25</t>
  </si>
  <si>
    <t>Oficialía Mayor Particular - Recepción (3er. Piso)</t>
  </si>
  <si>
    <t>Centro Gobierno - Edificio Poder Ejecutivo Particular - Recepción (3er. Piso)</t>
  </si>
  <si>
    <t>LM012C0-100P232-X</t>
  </si>
  <si>
    <t xml:space="preserve"> EJE-26</t>
  </si>
  <si>
    <t>Oficialía Mayor SIDUE (5to. Piso)</t>
  </si>
  <si>
    <t>Centro Gobierno - Edificio Poder Ejecutivo SIDUE (5to. Piso)</t>
  </si>
  <si>
    <t>ESF261B</t>
  </si>
  <si>
    <t xml:space="preserve"> EJE-27</t>
  </si>
  <si>
    <t>Oficialía Mayor OM - Servicios Generales (Sótano)</t>
  </si>
  <si>
    <t>Centro Gobierno - Edificio Poder Ejecutivo OM - Servicios Generales (Sótano)</t>
  </si>
  <si>
    <t>INV-261696 EJE-28</t>
  </si>
  <si>
    <t>Oficialía Mayor RPPC - SITE (Sótano)</t>
  </si>
  <si>
    <t>Centro Gobierno - Edificio Poder Ejecutivo RPPC - SITE (Sótano)</t>
  </si>
  <si>
    <t>WXC12(3.5)BSK4FL</t>
  </si>
  <si>
    <t>INV-297019 EJE-29</t>
  </si>
  <si>
    <t>WXJ170400013</t>
  </si>
  <si>
    <t>Oficialía Mayor SEDESOE - Sala de Juntas (2do. Piso)</t>
  </si>
  <si>
    <t>Centro Gobierno - Edificio Poder Ejecutivo SEDESOE - Sala de Juntas (2do. Piso)</t>
  </si>
  <si>
    <t>M-24CDA</t>
  </si>
  <si>
    <t>INV-264065 EJE-30</t>
  </si>
  <si>
    <t>241070631015C140150056</t>
  </si>
  <si>
    <t>Oficialía Mayor RPPC - Capturistas (Sótano)</t>
  </si>
  <si>
    <t>Centro Gobierno - Edificio Poder Ejecutivo RPPC - Capturistas (Sótano)</t>
  </si>
  <si>
    <t>INV-297018 EJE-31</t>
  </si>
  <si>
    <t>WXJ170300017</t>
  </si>
  <si>
    <t>Oficialía Mayor SEDESOE - Secretario (2do. Piso)</t>
  </si>
  <si>
    <t>Centro Gobierno - Edificio Poder Ejecutivo SEDESOE - Secretario (2do. Piso)</t>
  </si>
  <si>
    <t>INV-264066 EJE-32</t>
  </si>
  <si>
    <t>241070631015C140150132</t>
  </si>
  <si>
    <t>Oficialía Mayor RPPC -Contador (1er. Piso)</t>
  </si>
  <si>
    <t>Centro Gobierno - Edificio Poder Ejecutivo RPPC -Contador (1er. Piso)</t>
  </si>
  <si>
    <t>INV-297907 EJE-33</t>
  </si>
  <si>
    <t>1917E51576</t>
  </si>
  <si>
    <t>Oficialía Mayor Secretaría de Seguridad Publica (Sótano)</t>
  </si>
  <si>
    <t>Centro Gobierno - Edificio Poder Ejecutivo Secretaría de Seguridad Publica (Sótano)</t>
  </si>
  <si>
    <t xml:space="preserve"> EJE-34</t>
  </si>
  <si>
    <t>Oficialía Mayor OM Jurídico - Salas de Juntas (2do. Piso)</t>
  </si>
  <si>
    <t>Centro Gobierno - Edificio Poder Ejecutivo OM Jurídico - Salas de Juntas (2do. Piso)</t>
  </si>
  <si>
    <t>INV-248997 EJE-35</t>
  </si>
  <si>
    <t>141750X35F</t>
  </si>
  <si>
    <t>Oficialía Mayor SPF Auditoria Interna - Directora (Sótano)</t>
  </si>
  <si>
    <t>Centro Gobierno - Edificio Poder Ejecutivo SPF Auditoria Interna - Directora (Sótano)</t>
  </si>
  <si>
    <t>2MCW0512G1000CA</t>
  </si>
  <si>
    <t>INV-261680 EJE-36</t>
  </si>
  <si>
    <t>Oficialía Mayor OM Constancias Magisterio (Sótano)</t>
  </si>
  <si>
    <t>Centro Gobierno - Edificio Poder Ejecutivo OM Constancias Magisterio (Sótano)</t>
  </si>
  <si>
    <t xml:space="preserve"> EJE-37</t>
  </si>
  <si>
    <t>Oficialía Mayor SPF -Subsecretaria (4to. Piso)</t>
  </si>
  <si>
    <t>Centro Gobierno - Edificio Poder Ejecutivo SPF -Subsecretaria (4to. Piso)</t>
  </si>
  <si>
    <t>CHF181P</t>
  </si>
  <si>
    <t xml:space="preserve"> EJE-38</t>
  </si>
  <si>
    <t>INV-264158 EJE-40</t>
  </si>
  <si>
    <t>Oficialía Mayor SIMTG - Sala de Juntas (Sótano)</t>
  </si>
  <si>
    <t>Centro Gobierno - Edificio Poder Ejecutivo SIMTG - Sala de Juntas (Sótano)</t>
  </si>
  <si>
    <t>2MCW0536G1000CA</t>
  </si>
  <si>
    <t xml:space="preserve"> EJE-41</t>
  </si>
  <si>
    <t>Oficialía Mayor Ejecutivo - Escoltas del Gobernador (Sótano)</t>
  </si>
  <si>
    <t>Centro Gobierno - Edificio Poder Ejecutivo Ejecutivo - Escoltas del Gobernador (Sótano)</t>
  </si>
  <si>
    <t>NACU030AKA4</t>
  </si>
  <si>
    <t xml:space="preserve"> EJE-42</t>
  </si>
  <si>
    <t>L022803591</t>
  </si>
  <si>
    <t>Oficialía Mayor  Caseta de Vigilancia #1</t>
  </si>
  <si>
    <t>Centro Gobierno - Edificio Poder Ejecutivo  Caseta de Vigilancia #1</t>
  </si>
  <si>
    <t>2MCW0512G1000DA</t>
  </si>
  <si>
    <t xml:space="preserve"> EJE-43</t>
  </si>
  <si>
    <t>Oficialía Mayor  Caseta de Vigilancia #2</t>
  </si>
  <si>
    <t>Centro Gobierno - Edificio Poder Ejecutivo  Caseta de Vigilancia #2</t>
  </si>
  <si>
    <t xml:space="preserve"> EJE-44</t>
  </si>
  <si>
    <t>Oficialía Mayor Caseta de Vigilancia #3</t>
  </si>
  <si>
    <t>Centro Gobierno - Edificio Poder Ejecutivo Caseta de Vigilancia #3</t>
  </si>
  <si>
    <t xml:space="preserve"> EJE-45</t>
  </si>
  <si>
    <t>Oficialía Mayor Elevador Estacionamiento</t>
  </si>
  <si>
    <t>Centro Gobierno - Edificio Poder Ejecutivo Elevador Estacionamiento</t>
  </si>
  <si>
    <t>ZMCW053G1000CA</t>
  </si>
  <si>
    <t xml:space="preserve"> EJE-46</t>
  </si>
  <si>
    <t>Oficialía Mayor Caseta de Vigilancia #7</t>
  </si>
  <si>
    <t>Centro Gobierno - Edificio Poder Ejecutivo Caseta de Vigilancia #7</t>
  </si>
  <si>
    <t xml:space="preserve"> EJE-47</t>
  </si>
  <si>
    <t>Oficialía Mayor Caseta de Vigilancia (Titulares)</t>
  </si>
  <si>
    <t>Centro Gobierno - Edificio Poder Ejecutivo Caseta de Vigilancia (Titulares)</t>
  </si>
  <si>
    <t>541G01Y7</t>
  </si>
  <si>
    <t xml:space="preserve"> EJE-48</t>
  </si>
  <si>
    <t>504TAGHL4639</t>
  </si>
  <si>
    <t>Oficialía Mayor Caseta de Vigilancia #8</t>
  </si>
  <si>
    <t>Centro Gobierno - Edificio Poder Ejecutivo Caseta de Vigilancia #8</t>
  </si>
  <si>
    <t xml:space="preserve"> EJE-49</t>
  </si>
  <si>
    <t xml:space="preserve"> EJE-50</t>
  </si>
  <si>
    <t>Oficialía Mayor OM-Site (3er. Piso)</t>
  </si>
  <si>
    <t>Centro Gobierno - Edificio Poder Ejecutivo OM-Site (3er. Piso)</t>
  </si>
  <si>
    <t>2MCW0532G1000CA</t>
  </si>
  <si>
    <t xml:space="preserve"> EJE-51</t>
  </si>
  <si>
    <t>Oficialía Mayor ARCHIVO DE CONCENTRACION OM</t>
  </si>
  <si>
    <t xml:space="preserve"> AV. NAVOLATO Y VILLA HERMOSA</t>
  </si>
  <si>
    <t xml:space="preserve">INV.309247 </t>
  </si>
  <si>
    <t xml:space="preserve">INV.309246 </t>
  </si>
  <si>
    <t>4TCC3060A1000BA</t>
  </si>
  <si>
    <t xml:space="preserve"> </t>
  </si>
  <si>
    <t>13303JK29H</t>
  </si>
  <si>
    <t>Oficialía Mayor CENPRODE</t>
  </si>
  <si>
    <t xml:space="preserve"> JANIZIO #1077</t>
  </si>
  <si>
    <t>2TTA0060A3000CA</t>
  </si>
  <si>
    <t xml:space="preserve"> CENPRODE3</t>
  </si>
  <si>
    <t>9361NAR4F</t>
  </si>
  <si>
    <t xml:space="preserve"> JANIZIO #1078</t>
  </si>
  <si>
    <t xml:space="preserve"> CENPRODE2</t>
  </si>
  <si>
    <t>9361MP54F</t>
  </si>
  <si>
    <t xml:space="preserve"> JANIZIO #1079</t>
  </si>
  <si>
    <t xml:space="preserve"> CENPRODE1</t>
  </si>
  <si>
    <t>11092M94F</t>
  </si>
  <si>
    <t xml:space="preserve"> JANIZIO #1080</t>
  </si>
  <si>
    <t xml:space="preserve"> CENPRODE4</t>
  </si>
  <si>
    <t>Oficialía Mayor TALLER DE CARPINTERIA</t>
  </si>
  <si>
    <t xml:space="preserve"> AV. RIO CULIACAN, COL. PRO-HOGAR  </t>
  </si>
  <si>
    <t>51FT18</t>
  </si>
  <si>
    <t xml:space="preserve"> ING-C294</t>
  </si>
  <si>
    <t>2700N39799</t>
  </si>
  <si>
    <t>Oficialía Mayor TALLER MECANICO DEL ESTADO</t>
  </si>
  <si>
    <t xml:space="preserve"> RIO CULIACAN E IGNACIO COMONFORT S/N</t>
  </si>
  <si>
    <t>RSPM-A060JK</t>
  </si>
  <si>
    <t>M1-097512 ING-R031</t>
  </si>
  <si>
    <t>7600F180806994</t>
  </si>
  <si>
    <t>M1-097510 ING-R027</t>
  </si>
  <si>
    <t>7605F180807012</t>
  </si>
  <si>
    <t>M1-097509 ING-R028</t>
  </si>
  <si>
    <t>7606F290606996</t>
  </si>
  <si>
    <t>M1-097511 ING-R029</t>
  </si>
  <si>
    <t>7601F180806975</t>
  </si>
  <si>
    <t>AGD08FAM2</t>
  </si>
  <si>
    <t>G.E</t>
  </si>
  <si>
    <t xml:space="preserve"> ING-G032</t>
  </si>
  <si>
    <t>DA393579</t>
  </si>
  <si>
    <t>M3-010503 ING-T030</t>
  </si>
  <si>
    <t>Z093PSTBF</t>
  </si>
  <si>
    <t>Oficialía Mayor ARCHIVO HISTORICO DEL ESTADO</t>
  </si>
  <si>
    <t xml:space="preserve"> PEDRO F. PEREZ Y RAMIREZ</t>
  </si>
  <si>
    <t>M1-097523 ING-R124</t>
  </si>
  <si>
    <t>7600F180806992</t>
  </si>
  <si>
    <t>M1-097524 ING-R125</t>
  </si>
  <si>
    <t>7601F180806976</t>
  </si>
  <si>
    <t>M1-097525 ING-R126</t>
  </si>
  <si>
    <t>7601F180806999</t>
  </si>
  <si>
    <t>M1-097526 ING-R127</t>
  </si>
  <si>
    <t>7601F180806995</t>
  </si>
  <si>
    <t>M1-097527 ING-R128</t>
  </si>
  <si>
    <t>7601F180806998</t>
  </si>
  <si>
    <t>4TCC4060A1000AA</t>
  </si>
  <si>
    <t xml:space="preserve">INV-295748 </t>
  </si>
  <si>
    <t xml:space="preserve">INV-295749 </t>
  </si>
  <si>
    <t>Oficialía Mayor ALMACENES GENERALES DEL ESTADO</t>
  </si>
  <si>
    <t xml:space="preserve"> AV. MADERO ENTRE K Y L</t>
  </si>
  <si>
    <t>M1-097522 ING-R010</t>
  </si>
  <si>
    <t>7601F180806981</t>
  </si>
  <si>
    <t>M1-097521 ING-R008</t>
  </si>
  <si>
    <t>7601F180806989</t>
  </si>
  <si>
    <t>M1-097520 ING-R009</t>
  </si>
  <si>
    <t>7601F180806979</t>
  </si>
  <si>
    <t>MAC12111C</t>
  </si>
  <si>
    <t>M1-091184 ING-M044</t>
  </si>
  <si>
    <t>W122CM-SC4</t>
  </si>
  <si>
    <t xml:space="preserve">M3-0018905 </t>
  </si>
  <si>
    <t>Oficialía Mayor TALLER GRAFICO</t>
  </si>
  <si>
    <t>M1-097514 ING-R007</t>
  </si>
  <si>
    <t>7601F180806986</t>
  </si>
  <si>
    <t>M1-097513 ING-R001</t>
  </si>
  <si>
    <t>7601F180806978</t>
  </si>
  <si>
    <t>M1-097518 ING-R006</t>
  </si>
  <si>
    <t>M1-097516 ING-R002</t>
  </si>
  <si>
    <t>7601F180806991</t>
  </si>
  <si>
    <t>M1-097517 ING-R003</t>
  </si>
  <si>
    <t>7601F180806983</t>
  </si>
  <si>
    <t xml:space="preserve"> ING-R241</t>
  </si>
  <si>
    <t>7601F180806970</t>
  </si>
  <si>
    <t>RSNM-A060CK000</t>
  </si>
  <si>
    <t>INV-193463 ING-R267</t>
  </si>
  <si>
    <t>EQUIPOS</t>
  </si>
  <si>
    <t>TONELADAS</t>
  </si>
  <si>
    <t>CAP.TON. REPORTE</t>
  </si>
  <si>
    <t>CAP.TON. Reportada</t>
  </si>
  <si>
    <t>CAP.TON. REPORTADAS</t>
  </si>
  <si>
    <t>Toneladas</t>
  </si>
  <si>
    <t>Minisplit</t>
  </si>
  <si>
    <t>Remota</t>
  </si>
  <si>
    <t>Paquete</t>
  </si>
  <si>
    <t>Ventana</t>
  </si>
  <si>
    <t>Tipo de Aire Acondicionado</t>
  </si>
  <si>
    <t>Secretaria de Seguridad Ciudadana (SSC)</t>
  </si>
  <si>
    <t>Total</t>
  </si>
  <si>
    <t>Secretaría de Infraestructura, Desarrollo Urbano y Reordenación Territorial (SIDURT)</t>
  </si>
  <si>
    <t>Cantidad de Equipos</t>
  </si>
  <si>
    <t>Dependencias</t>
  </si>
  <si>
    <t>Secretaría de Turismo (SECTUR)</t>
  </si>
  <si>
    <r>
      <t>Secretario del </t>
    </r>
    <r>
      <rPr>
        <sz val="11"/>
        <color rgb="FF5F6368"/>
        <rFont val="Arial"/>
        <family val="2"/>
      </rPr>
      <t>Campo</t>
    </r>
    <r>
      <rPr>
        <sz val="11"/>
        <color rgb="FF4D5156"/>
        <rFont val="Arial"/>
        <family val="2"/>
      </rPr>
      <t> y Seguridad Alimentaria (SCSA)</t>
    </r>
  </si>
  <si>
    <t>Secretaría de la Honestidad y la Función Pública (SHFP)</t>
  </si>
  <si>
    <t>manejadora 
condensadora</t>
  </si>
  <si>
    <t>INV-386188
INV-386190</t>
  </si>
  <si>
    <t>EJF120T7011902112
200477Z60424YCP0155</t>
  </si>
  <si>
    <t>INV-250784
INV-250783</t>
  </si>
  <si>
    <t>9011500109
9011500256</t>
  </si>
  <si>
    <t>INV-296685
INV-296686</t>
  </si>
  <si>
    <t>3130337000518
3A61070000463</t>
  </si>
  <si>
    <t>Sistema Estatal de Indicadores (SEI)</t>
  </si>
  <si>
    <t>INV-386549
INV-366550</t>
  </si>
  <si>
    <t>191277Z54712XHP0153
X2021T01220H0240</t>
  </si>
  <si>
    <t>INV-423582
INV-423583</t>
  </si>
  <si>
    <t>0F387880222270120335
0F387880222270120327</t>
  </si>
  <si>
    <t>INV-341032
INV-341033</t>
  </si>
  <si>
    <t>3C46580008681
3E90980000258</t>
  </si>
  <si>
    <t>INV-340547
INV-340548</t>
  </si>
  <si>
    <t>CXF261J8051801037
EXF261J8051800767</t>
  </si>
  <si>
    <t>INV-340546
INV-340549</t>
  </si>
  <si>
    <t>CXF261J8051803586
EXF261J8051801141</t>
  </si>
  <si>
    <t>Secretaria de Hacienda (SHE)</t>
  </si>
  <si>
    <t>Secretaria General de Gobierno (SGG)</t>
  </si>
  <si>
    <t xml:space="preserve">Secretaría de Medio Ambiente y Desarrollo Sustentable </t>
  </si>
  <si>
    <t>E1-021090
E1-021093</t>
  </si>
  <si>
    <t>17374T3Y3V
17202KTH2F</t>
  </si>
  <si>
    <t>E1-021091
E1-021094</t>
  </si>
  <si>
    <t>173733EM3V
172021Y52F</t>
  </si>
  <si>
    <t>E1-021092
E1-021095</t>
  </si>
  <si>
    <t>173640P53V
1720282G2F</t>
  </si>
  <si>
    <t>INV-296495
INV-296496</t>
  </si>
  <si>
    <t>1717H24207
1917D20916</t>
  </si>
  <si>
    <t>LXE-CBX25UH06023
LXE-13ACX060230</t>
  </si>
  <si>
    <t>4TTK0524H1L00AA
4MCW0524H1000AA</t>
  </si>
  <si>
    <t>INV-309067
INV-309068</t>
  </si>
  <si>
    <t>3C46970008084
3E91670001148</t>
  </si>
  <si>
    <t>M1-138607
M1-138609</t>
  </si>
  <si>
    <t>3C46970008040
3E91670001061</t>
  </si>
  <si>
    <t>INV-229697
INV-229698</t>
  </si>
  <si>
    <t>5120063
2151421</t>
  </si>
  <si>
    <t>INV-229699
INV-229700</t>
  </si>
  <si>
    <t>2122128
2151284</t>
  </si>
  <si>
    <t>INV-229701
INV-229702</t>
  </si>
  <si>
    <t>2121345
3150467</t>
  </si>
  <si>
    <t>INV-229703
INV-229704</t>
  </si>
  <si>
    <t>5120054
2151575</t>
  </si>
  <si>
    <t>INV-229708
INV-229709</t>
  </si>
  <si>
    <t>2150607
5120055</t>
  </si>
  <si>
    <t>M1-138619
M1-138621</t>
  </si>
  <si>
    <t>3C46970007977
3E91670001069</t>
  </si>
  <si>
    <t>M1-138615
M1-138617</t>
  </si>
  <si>
    <t>2121253
2151580</t>
  </si>
  <si>
    <t>RHLL-M6021JA/13AJN60A01
RHLL-M6021JA/13AJN60A01</t>
  </si>
  <si>
    <t>INV-159304
INV-159305</t>
  </si>
  <si>
    <t>8395W061302581
8395W61302596</t>
  </si>
  <si>
    <t>INV-336792
INV-336793</t>
  </si>
  <si>
    <t>3C48380021015
3E91480000249</t>
  </si>
  <si>
    <t xml:space="preserve">condensadora
manejadora  </t>
  </si>
  <si>
    <t xml:space="preserve">condensadora 
manrjadora </t>
  </si>
  <si>
    <t>INV-369102
INV-369103</t>
  </si>
  <si>
    <t>190877T93424XCP1484
190877T93424XCP1121</t>
  </si>
  <si>
    <t>INV-369104
INV-369105</t>
  </si>
  <si>
    <t>19087793424YCP1630
190877239729YCP0100</t>
  </si>
  <si>
    <t>M3-013166
M3-013167</t>
  </si>
  <si>
    <t>047401505050300264
047401505050300269</t>
  </si>
  <si>
    <t>M3-019063
M3-019065</t>
  </si>
  <si>
    <t>197704/580080305696
197704/580080400384</t>
  </si>
  <si>
    <t>M3-019066
M3-019067</t>
  </si>
  <si>
    <t>5898F64424
L970925937</t>
  </si>
  <si>
    <t>INV-426099
INV-426100</t>
  </si>
  <si>
    <t>X2129TO242IC0560
X2124TO122ICO499</t>
  </si>
  <si>
    <t>INV-427547
INV-427548</t>
  </si>
  <si>
    <t>2821K50546
3322D61528</t>
  </si>
  <si>
    <t>INV-295690
INV-295691</t>
  </si>
  <si>
    <t>F191400002
F211701772</t>
  </si>
  <si>
    <t xml:space="preserve">manejadora 
condensadora </t>
  </si>
  <si>
    <t>INV-229512
INV-229513</t>
  </si>
  <si>
    <t>12056650413415120037
12056650813330150683</t>
  </si>
  <si>
    <t>INV-229514
INV-229515</t>
  </si>
  <si>
    <t>12056651213401150886
12056650613327130584</t>
  </si>
  <si>
    <t>INV-279516
INV-279517</t>
  </si>
  <si>
    <t>CHF261P9061600507
CHF261P9061600687</t>
  </si>
  <si>
    <t>INV-243834
INV-243835</t>
  </si>
  <si>
    <t>16064UAU5F
15475RDE2V</t>
  </si>
  <si>
    <t>CJF120T7021903472
X2018T02421C01</t>
  </si>
  <si>
    <t>INV-308867
INV-308871</t>
  </si>
  <si>
    <t>3C46370013220
3E1670002435</t>
  </si>
  <si>
    <t>INV-250806
INV-250807</t>
  </si>
  <si>
    <t>12056651313405150550
11440780212421130170</t>
  </si>
  <si>
    <t>INV-296711
INV-296712</t>
  </si>
  <si>
    <t>17123R1DTA
17173MS3WA</t>
  </si>
  <si>
    <t>INV-308869
INV-308873</t>
  </si>
  <si>
    <t>3C46570008759
3E30970000394</t>
  </si>
  <si>
    <t>INV-250808
INV-250809</t>
  </si>
  <si>
    <t>10025520415208150579
10025520315226120180</t>
  </si>
  <si>
    <t>12056651313405150560
12048930613327130184</t>
  </si>
  <si>
    <t>INV-250812
INV-250813</t>
  </si>
  <si>
    <t>12056651313405150400
12048930613326130166</t>
  </si>
  <si>
    <t>INV-308868
INV-308872</t>
  </si>
  <si>
    <t>3C48370018270
3E9147000863</t>
  </si>
  <si>
    <t>INV-308870
INV-308874</t>
  </si>
  <si>
    <t>3C41970013130
3E91670001060</t>
  </si>
  <si>
    <t>INV-250810
INV-250811</t>
  </si>
  <si>
    <t>INV-336794
INV-336795</t>
  </si>
  <si>
    <t xml:space="preserve">3C61370004620
3C61270004609
</t>
  </si>
  <si>
    <t>INV-259102
INV-259103</t>
  </si>
  <si>
    <t>3A746000024
3B14050001323</t>
  </si>
  <si>
    <t>INV-309249
INV-309252</t>
  </si>
  <si>
    <t>3C46970007878
3E91670003267</t>
  </si>
  <si>
    <t>INV-394796
INV-394797</t>
  </si>
  <si>
    <t>10239SY21081202C
10239SY21081202</t>
  </si>
  <si>
    <t>INV-248882
INV-248883</t>
  </si>
  <si>
    <t>3A74640000710
3A74640002307</t>
  </si>
  <si>
    <t>Remota de Precisión</t>
  </si>
  <si>
    <t>minisplit</t>
  </si>
  <si>
    <t>paquete</t>
  </si>
  <si>
    <t xml:space="preserve">Edificio Poder Ejecutivo, sótano, Calzada Independencia 944, Centro Cívico, Mexicali, B.C. ( 4to piso) </t>
  </si>
  <si>
    <t>Consejería Jurídica (CJ)</t>
  </si>
  <si>
    <t>Oficialía Mayor de Gobierno (OM)</t>
  </si>
  <si>
    <t xml:space="preserve">Totales </t>
  </si>
  <si>
    <t>LISTADO DE AIRES ACONDICIONADO PARA MANTENIMIENTO PREVENTIVO</t>
  </si>
  <si>
    <t>OFICIALÍA MAYOR DE GOBIERNO DEL ESTADO DE BAJA CALIFORNIA</t>
  </si>
  <si>
    <t>|</t>
  </si>
  <si>
    <t>COMUNICACIÓN SOCIAL</t>
  </si>
  <si>
    <t>COMUNICACIÓN
SOCIAL</t>
  </si>
  <si>
    <t>E-3006487</t>
  </si>
  <si>
    <t>SECRETARIA DE 
PESCA</t>
  </si>
  <si>
    <t>4TTK0512HL100AA</t>
  </si>
  <si>
    <t>INV-308867</t>
  </si>
  <si>
    <t>WESTING HOUSE</t>
  </si>
  <si>
    <t>E3-006484</t>
  </si>
  <si>
    <t>WESTING</t>
  </si>
  <si>
    <t>E3-006485</t>
  </si>
  <si>
    <t>SALA TIJUANA</t>
  </si>
  <si>
    <t>INFORMATICA</t>
  </si>
  <si>
    <t>4TTR3036H1000PA</t>
  </si>
  <si>
    <t xml:space="preserve">INFORMATICA
</t>
  </si>
  <si>
    <t>6465U493F</t>
  </si>
  <si>
    <t>REGISTRO
PUBLICO</t>
  </si>
  <si>
    <t>INV-359040</t>
  </si>
  <si>
    <t>AMERICAN
ESTÁNDAR</t>
  </si>
  <si>
    <t>RECAUDACION 
RENTAS</t>
  </si>
  <si>
    <t>617ULT5F</t>
  </si>
  <si>
    <t>OFICIALIA 
MAYOR</t>
  </si>
  <si>
    <t>E3-006205</t>
  </si>
  <si>
    <t>SALA DE JUNTAS</t>
  </si>
  <si>
    <t>E3-006476</t>
  </si>
  <si>
    <t>E3-006206</t>
  </si>
  <si>
    <t>E3-006204</t>
  </si>
  <si>
    <t>GSX140601</t>
  </si>
  <si>
    <t>GOODMAN</t>
  </si>
  <si>
    <t>INV-359035</t>
  </si>
  <si>
    <t>INV-359034</t>
  </si>
  <si>
    <t>SEDECO</t>
  </si>
  <si>
    <t>S/D</t>
  </si>
  <si>
    <t>E3-03891</t>
  </si>
  <si>
    <t>E3-03890</t>
  </si>
  <si>
    <t>OFICINA GOBERNADORA</t>
  </si>
  <si>
    <t>SIDUE</t>
  </si>
  <si>
    <t>DS5BD-060KA</t>
  </si>
  <si>
    <t>NORDYNE</t>
  </si>
  <si>
    <t xml:space="preserve">
 DS5BD-060KA</t>
  </si>
  <si>
    <t>SALA TECATE</t>
  </si>
  <si>
    <t>INMUJER
MINERIA</t>
  </si>
  <si>
    <t>SALA DE JUICIOS
ORALES</t>
  </si>
  <si>
    <t>INV-249002</t>
  </si>
  <si>
    <t>RELACIONES 
PUBLICAS</t>
  </si>
  <si>
    <t>M3-15200</t>
  </si>
  <si>
    <t>E3-001562</t>
  </si>
  <si>
    <t>PROCURADURIA
FISCAL</t>
  </si>
  <si>
    <t>SMCC1821J</t>
  </si>
  <si>
    <t>RECAUDACION DE 
RENTAS</t>
  </si>
  <si>
    <t>609454Y5F</t>
  </si>
  <si>
    <t>RECAUDACION 
DE RENTAS</t>
  </si>
  <si>
    <t>5PI82HM</t>
  </si>
  <si>
    <t>38PQR243A-C</t>
  </si>
  <si>
    <t>CHF121P</t>
  </si>
  <si>
    <t>CXC121J</t>
  </si>
  <si>
    <t>SECRETARIA 
PARTICULAR</t>
  </si>
  <si>
    <t>13AJN60A01037</t>
  </si>
  <si>
    <t>INV-310287</t>
  </si>
  <si>
    <t>SALA ENSENADA</t>
  </si>
  <si>
    <t>NO ESTA EN 
INVENTARIO</t>
  </si>
  <si>
    <t>E3-006477</t>
  </si>
  <si>
    <t>Junta Especial</t>
  </si>
  <si>
    <t>INV-243274</t>
  </si>
  <si>
    <t>YHJA36FS-AA</t>
  </si>
  <si>
    <t>M3-020419</t>
  </si>
  <si>
    <t xml:space="preserve">Junta Especial </t>
  </si>
  <si>
    <t>YHJA36FS-ADF</t>
  </si>
  <si>
    <t>E3-006475</t>
  </si>
  <si>
    <t xml:space="preserve">SAN QUINTIN </t>
  </si>
  <si>
    <t xml:space="preserve">OFICIALIA MAYOR </t>
  </si>
  <si>
    <t>Av. "A" entre 9 y 10 s/n San Quintín B.C. C.P. 22931</t>
  </si>
  <si>
    <t xml:space="preserve">TRANE </t>
  </si>
  <si>
    <t>M1-115108</t>
  </si>
  <si>
    <t>3101590002041</t>
  </si>
  <si>
    <t>Av. "A" entre 9 y 10 s/n San Quintín B.C. C.P. 22932</t>
  </si>
  <si>
    <t>M3-020425</t>
  </si>
  <si>
    <t>Av. "A" entre 9 y 10 s/n San Quintín B.C. C.P. 22934</t>
  </si>
  <si>
    <t xml:space="preserve">YORK </t>
  </si>
  <si>
    <t>M3-020427</t>
  </si>
  <si>
    <t>Av. "A" entre 9 y 10 s/n San Quintín B.C. C.P. 22936</t>
  </si>
  <si>
    <t>M3-020429</t>
  </si>
  <si>
    <t>Av. "A" entre 9 y 10 s/n San Quintín B.C. C.P. 22938</t>
  </si>
  <si>
    <t>M3-020431</t>
  </si>
  <si>
    <t>Av. "A" entre 9 y 10 s/n San Quintín B.C. C.P. 22940</t>
  </si>
  <si>
    <t>M3-020433</t>
  </si>
  <si>
    <t>Av. "A" entre 9 y 10 s/n San Quintín B.C. C.P. 22942</t>
  </si>
  <si>
    <t>M3-020435</t>
  </si>
  <si>
    <t>Av. "A" entre 9 y 10 s/n San Quintín B.C. C.P. 22944</t>
  </si>
  <si>
    <t>M3-020437</t>
  </si>
  <si>
    <t>Av. "A" entre 9 y 10 s/n San Quintín B.C. C.P. 22946</t>
  </si>
  <si>
    <t>M3-020439</t>
  </si>
  <si>
    <t>Av. "A" entre 9 y 10 s/n San Quintín B.C. C.P. 22948</t>
  </si>
  <si>
    <t>M3-020441</t>
  </si>
  <si>
    <t>Av. "A" entre 9 y 10 s/n San Quintín B.C. C.P. 22950</t>
  </si>
  <si>
    <t>M3-020443</t>
  </si>
  <si>
    <t>Av. "A" entre 9 y 10 s/n San Quintín B.C. C.P. 22952</t>
  </si>
  <si>
    <t>M3-020445</t>
  </si>
  <si>
    <t>Av. "A" entre 9 y 10 s/n San Quintín B.C. C.P. 22954</t>
  </si>
  <si>
    <t>M3-020447</t>
  </si>
  <si>
    <t>Av. "A" entre 9 y 10 s/n San Quintín B.C. C.P. 22955</t>
  </si>
  <si>
    <t>M3-020449</t>
  </si>
  <si>
    <t>W1B1703980</t>
  </si>
  <si>
    <t>Av. "A" entre 9 y 10 s/n San Quintín B.C. C.P. 22957</t>
  </si>
  <si>
    <t>M3-020451</t>
  </si>
  <si>
    <t>W1D0782394</t>
  </si>
  <si>
    <t>Av. "A" entre 9 y 10 s/n San Quintín B.C. C.P. 22959</t>
  </si>
  <si>
    <t>M3-020453</t>
  </si>
  <si>
    <t>W1B1703928</t>
  </si>
  <si>
    <t>Av. "A" entre 9 y 10 s/n San Quintín B.C. C.P. 22961</t>
  </si>
  <si>
    <t>M3-020455</t>
  </si>
  <si>
    <t>W1B1703947</t>
  </si>
  <si>
    <t>Av. "A" entre 9 y 10 s/n San Quintín B.C. C.P. 22963</t>
  </si>
  <si>
    <t>M3-020457</t>
  </si>
  <si>
    <t>W1C11844737</t>
  </si>
  <si>
    <t>Av. "A" entre 9 y 10 s/n San Quintín B.C. C.P. 22966</t>
  </si>
  <si>
    <t>W1C1844737</t>
  </si>
  <si>
    <t xml:space="preserve">Almacen  </t>
  </si>
  <si>
    <t>CENTRO DE GOBIERNO</t>
  </si>
  <si>
    <t>Delegaciones</t>
  </si>
  <si>
    <t>Toneladas promedio por equipo</t>
  </si>
  <si>
    <t xml:space="preserve"> Av. De La República, Centro Cívico Plaza Fiesta Local 7B, departamento de registros</t>
  </si>
  <si>
    <t>Frikko</t>
  </si>
  <si>
    <t xml:space="preserve">INV-424104 </t>
  </si>
  <si>
    <t xml:space="preserve">S-2021-70-ID-04-0109 </t>
  </si>
  <si>
    <t xml:space="preserve"> Av. De La República, Centro Cívico Plaza Fiesta Local 7B,departamento de registros</t>
  </si>
  <si>
    <t>INV-424105</t>
  </si>
  <si>
    <t xml:space="preserve">S-2021-70-ID-04-0115 </t>
  </si>
  <si>
    <t>Av. de los Héroes y calle de la Libertad #399, Centro Cívico - recepcion planta baja, grabacion de voz.</t>
  </si>
  <si>
    <t>RHSAHM2417JA</t>
  </si>
  <si>
    <t>M090701193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</si>
</sst>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.0"/>
  </numFmts>
  <fonts count="39">
    <font>
      <sz val="11"/>
      <color theme="1"/>
      <name val="Calibri"/>
      <family val="2"/>
      <scheme val="minor"/>
    </font>
    <font>
      <sz val="11"/>
      <color theme="1"/>
      <name val="Montserrat"/>
      <family val="3"/>
    </font>
    <font>
      <b/>
      <sz val="14"/>
      <color theme="1"/>
      <name val="Montserrat"/>
      <family val="3"/>
    </font>
    <font>
      <sz val="10"/>
      <color theme="1"/>
      <name val="Montserrat"/>
      <family val="3"/>
    </font>
    <font>
      <sz val="10"/>
      <color theme="1"/>
      <name val="Calibri"/>
      <family val="2"/>
      <scheme val="minor"/>
    </font>
    <font>
      <b/>
      <sz val="11"/>
      <color theme="0"/>
      <name val="Montserrat"/>
      <family val="3"/>
    </font>
    <font>
      <sz val="8"/>
      <color theme="1"/>
      <name val="Montserrat"/>
      <family val="3"/>
    </font>
    <font>
      <sz val="9"/>
      <color theme="1"/>
      <name val="Montserrat"/>
      <family val="3"/>
    </font>
    <font>
      <sz val="8"/>
      <color rgb="FF000000"/>
      <name val="Montserrat"/>
      <family val="3"/>
    </font>
    <font>
      <sz val="9"/>
      <name val="Montserrat"/>
      <family val="3"/>
    </font>
    <font>
      <sz val="11"/>
      <color theme="1"/>
      <name val="Montserrat"/>
    </font>
    <font>
      <sz val="8"/>
      <color theme="1"/>
      <name val="Montserrat"/>
    </font>
    <font>
      <sz val="8"/>
      <color indexed="8"/>
      <name val="Montserrat"/>
    </font>
    <font>
      <sz val="9"/>
      <color theme="1"/>
      <name val="Montserrat"/>
    </font>
    <font>
      <sz val="8"/>
      <color rgb="FF000000"/>
      <name val="Montserrat"/>
    </font>
    <font>
      <b/>
      <sz val="10"/>
      <color theme="0"/>
      <name val="Montserrat"/>
    </font>
    <font>
      <sz val="10"/>
      <color theme="1"/>
      <name val="Montserrat"/>
    </font>
    <font>
      <b/>
      <sz val="11"/>
      <color theme="0"/>
      <name val="Montserrat"/>
    </font>
    <font>
      <b/>
      <sz val="10"/>
      <color theme="0"/>
      <name val="Montserrat"/>
      <family val="3"/>
    </font>
    <font>
      <sz val="10"/>
      <color rgb="FF000000"/>
      <name val="Montserrat"/>
    </font>
    <font>
      <sz val="9"/>
      <color theme="1"/>
      <name val="Calibri"/>
      <family val="2"/>
      <scheme val="minor"/>
    </font>
    <font>
      <sz val="9"/>
      <color rgb="FF5C5C5C"/>
      <name val="Montserrat"/>
    </font>
    <font>
      <sz val="9"/>
      <name val="Montserrat"/>
    </font>
    <font>
      <sz val="9"/>
      <color rgb="FF000000"/>
      <name val="Montserrat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4D5156"/>
      <name val="Arial"/>
      <family val="2"/>
    </font>
    <font>
      <sz val="8"/>
      <color rgb="FFFF0000"/>
      <name val="Montserrat"/>
    </font>
    <font>
      <sz val="11"/>
      <color rgb="FF5F6368"/>
      <name val="Arial"/>
      <family val="2"/>
    </font>
    <font>
      <sz val="9"/>
      <color rgb="FFFF0000"/>
      <name val="Montserrat"/>
    </font>
    <font>
      <b/>
      <sz val="11"/>
      <color rgb="FFC00000"/>
      <name val="Montserrat"/>
      <family val="3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rgb="FF4D5156"/>
      <name val="Arial"/>
      <family val="2"/>
    </font>
    <font>
      <sz val="11"/>
      <color theme="1"/>
      <name val="Calibri"/>
      <family val="2"/>
      <scheme val="minor"/>
    </font>
    <font>
      <i/>
      <sz val="11"/>
      <color rgb="FF4D5156"/>
      <name val="Arial"/>
      <family val="2"/>
    </font>
    <font>
      <b/>
      <i/>
      <sz val="12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indexed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4" fillId="0" borderId="0" applyFont="0" applyFill="0" applyBorder="0" applyAlignment="0" applyProtection="0"/>
  </cellStyleXfs>
  <cellXfs count="18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2" borderId="1" xfId="0" applyFill="1" applyBorder="1"/>
    <xf numFmtId="0" fontId="0" fillId="3" borderId="0" xfId="0" applyFill="1"/>
    <xf numFmtId="0" fontId="1" fillId="0" borderId="0" xfId="0" applyFont="1"/>
    <xf numFmtId="0" fontId="0" fillId="0" borderId="0" xfId="0" applyAlignment="1">
      <alignment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0" xfId="0" applyFont="1"/>
    <xf numFmtId="0" fontId="13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8" fillId="4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8" fillId="4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6" fillId="0" borderId="0" xfId="0" applyFont="1"/>
    <xf numFmtId="0" fontId="1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/>
    </xf>
    <xf numFmtId="0" fontId="10" fillId="0" borderId="0" xfId="0" applyFont="1" applyAlignment="1">
      <alignment wrapText="1"/>
    </xf>
    <xf numFmtId="0" fontId="16" fillId="0" borderId="1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3" borderId="1" xfId="0" applyFont="1" applyFill="1" applyBorder="1" applyAlignment="1">
      <alignment horizontal="center"/>
    </xf>
    <xf numFmtId="0" fontId="7" fillId="3" borderId="1" xfId="0" applyFont="1" applyFill="1" applyBorder="1"/>
    <xf numFmtId="0" fontId="20" fillId="0" borderId="0" xfId="0" applyFont="1"/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 wrapText="1"/>
    </xf>
    <xf numFmtId="0" fontId="21" fillId="0" borderId="1" xfId="0" applyFont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5" fillId="4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/>
    </xf>
    <xf numFmtId="49" fontId="11" fillId="0" borderId="5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25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5" fillId="6" borderId="7" xfId="0" applyFont="1" applyFill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0" fillId="0" borderId="0" xfId="0" applyAlignment="1">
      <alignment vertical="center"/>
    </xf>
    <xf numFmtId="0" fontId="27" fillId="0" borderId="6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6" fillId="0" borderId="0" xfId="0" applyFont="1" applyBorder="1" applyAlignment="1">
      <alignment horizontal="center" vertical="center"/>
    </xf>
    <xf numFmtId="0" fontId="19" fillId="3" borderId="2" xfId="0" applyFont="1" applyFill="1" applyBorder="1" applyAlignment="1">
      <alignment horizontal="left" vertical="center"/>
    </xf>
    <xf numFmtId="0" fontId="25" fillId="0" borderId="0" xfId="0" applyFont="1" applyAlignment="1">
      <alignment horizontal="right" vertical="center"/>
    </xf>
    <xf numFmtId="0" fontId="25" fillId="0" borderId="0" xfId="0" applyFont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7" fillId="4" borderId="4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/>
    </xf>
    <xf numFmtId="0" fontId="13" fillId="3" borderId="4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3" fillId="3" borderId="4" xfId="0" applyNumberFormat="1" applyFont="1" applyFill="1" applyBorder="1" applyAlignment="1">
      <alignment horizontal="center" vertical="center" wrapText="1"/>
    </xf>
    <xf numFmtId="0" fontId="13" fillId="3" borderId="1" xfId="0" applyNumberFormat="1" applyFont="1" applyFill="1" applyBorder="1" applyAlignment="1">
      <alignment horizontal="center" vertical="center" wrapText="1"/>
    </xf>
    <xf numFmtId="0" fontId="25" fillId="6" borderId="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6" fillId="0" borderId="16" xfId="0" applyFont="1" applyBorder="1" applyAlignment="1">
      <alignment vertical="center"/>
    </xf>
    <xf numFmtId="0" fontId="26" fillId="0" borderId="16" xfId="0" applyFont="1" applyFill="1" applyBorder="1" applyAlignment="1">
      <alignment vertical="center"/>
    </xf>
    <xf numFmtId="0" fontId="26" fillId="0" borderId="17" xfId="0" applyFont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3" fillId="0" borderId="0" xfId="0" applyFont="1" applyAlignment="1">
      <alignment horizontal="right" vertical="center"/>
    </xf>
    <xf numFmtId="0" fontId="0" fillId="0" borderId="2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3" fontId="31" fillId="0" borderId="23" xfId="0" applyNumberFormat="1" applyFont="1" applyBorder="1" applyAlignment="1">
      <alignment horizontal="center" vertical="center"/>
    </xf>
    <xf numFmtId="3" fontId="31" fillId="0" borderId="24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3" fillId="0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6" fillId="0" borderId="26" xfId="0" applyFont="1" applyBorder="1" applyAlignment="1">
      <alignment vertical="center"/>
    </xf>
    <xf numFmtId="0" fontId="0" fillId="0" borderId="2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24" fillId="7" borderId="31" xfId="0" applyFont="1" applyFill="1" applyBorder="1" applyAlignment="1">
      <alignment horizontal="center" vertical="center"/>
    </xf>
    <xf numFmtId="0" fontId="24" fillId="7" borderId="4" xfId="0" applyFont="1" applyFill="1" applyBorder="1" applyAlignment="1">
      <alignment horizontal="center" vertical="center"/>
    </xf>
    <xf numFmtId="0" fontId="24" fillId="7" borderId="32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3" fontId="31" fillId="9" borderId="22" xfId="0" applyNumberFormat="1" applyFont="1" applyFill="1" applyBorder="1" applyAlignment="1">
      <alignment horizontal="center" vertical="center"/>
    </xf>
    <xf numFmtId="0" fontId="35" fillId="0" borderId="0" xfId="0" applyFont="1" applyFill="1" applyBorder="1" applyAlignment="1">
      <alignment horizontal="right" vertical="center"/>
    </xf>
    <xf numFmtId="3" fontId="31" fillId="11" borderId="24" xfId="0" applyNumberFormat="1" applyFont="1" applyFill="1" applyBorder="1" applyAlignment="1">
      <alignment horizontal="center" vertical="center"/>
    </xf>
    <xf numFmtId="3" fontId="31" fillId="0" borderId="22" xfId="0" applyNumberFormat="1" applyFont="1" applyBorder="1" applyAlignment="1">
      <alignment horizontal="center" vertical="center"/>
    </xf>
    <xf numFmtId="43" fontId="0" fillId="0" borderId="0" xfId="1" applyFont="1" applyAlignment="1">
      <alignment horizontal="center" vertical="center"/>
    </xf>
    <xf numFmtId="164" fontId="36" fillId="0" borderId="0" xfId="0" applyNumberFormat="1" applyFont="1" applyAlignment="1">
      <alignment horizontal="center"/>
    </xf>
    <xf numFmtId="0" fontId="37" fillId="0" borderId="1" xfId="0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wrapText="1"/>
    </xf>
    <xf numFmtId="0" fontId="38" fillId="0" borderId="1" xfId="0" applyFont="1" applyFill="1" applyBorder="1" applyAlignment="1">
      <alignment horizontal="center" vertical="center"/>
    </xf>
    <xf numFmtId="49" fontId="37" fillId="0" borderId="1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4" fillId="0" borderId="18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4" fillId="10" borderId="27" xfId="0" applyFont="1" applyFill="1" applyBorder="1" applyAlignment="1">
      <alignment horizontal="center" vertical="center"/>
    </xf>
    <xf numFmtId="0" fontId="24" fillId="12" borderId="20" xfId="0" applyFont="1" applyFill="1" applyBorder="1" applyAlignment="1">
      <alignment horizontal="center" vertical="center" wrapText="1"/>
    </xf>
    <xf numFmtId="0" fontId="24" fillId="12" borderId="28" xfId="0" applyFont="1" applyFill="1" applyBorder="1" applyAlignment="1">
      <alignment horizontal="center" vertical="center" wrapText="1"/>
    </xf>
    <xf numFmtId="0" fontId="24" fillId="8" borderId="19" xfId="0" applyFont="1" applyFill="1" applyBorder="1" applyAlignment="1">
      <alignment horizontal="center" vertical="center"/>
    </xf>
    <xf numFmtId="0" fontId="24" fillId="8" borderId="9" xfId="0" applyFont="1" applyFill="1" applyBorder="1" applyAlignment="1">
      <alignment horizontal="center" vertical="center"/>
    </xf>
    <xf numFmtId="0" fontId="24" fillId="8" borderId="10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45</xdr:row>
      <xdr:rowOff>0</xdr:rowOff>
    </xdr:from>
    <xdr:ext cx="304800" cy="304800"/>
    <xdr:sp macro="" textlink="">
      <xdr:nvSpPr>
        <xdr:cNvPr id="3" name="AutoShape 2" descr="https://www.gstatic.com/images/icons/material/system_gm/1x/place_gm_blue_24dp.png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228600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5"/>
  <sheetViews>
    <sheetView zoomScaleNormal="100" workbookViewId="0">
      <selection activeCell="I4" sqref="I4"/>
    </sheetView>
  </sheetViews>
  <sheetFormatPr baseColWidth="10" defaultRowHeight="14.25"/>
  <cols>
    <col min="1" max="1" width="18.625" bestFit="1" customWidth="1"/>
    <col min="2" max="2" width="28.25" style="6" bestFit="1" customWidth="1"/>
    <col min="3" max="3" width="41.25" style="6" bestFit="1" customWidth="1"/>
    <col min="4" max="4" width="16.25" customWidth="1"/>
    <col min="5" max="5" width="17" customWidth="1"/>
    <col min="6" max="6" width="18.125" bestFit="1" customWidth="1"/>
    <col min="7" max="7" width="12" bestFit="1" customWidth="1"/>
    <col min="8" max="8" width="13.75" customWidth="1"/>
    <col min="9" max="9" width="21.25" bestFit="1" customWidth="1"/>
  </cols>
  <sheetData>
    <row r="1" spans="1:33" s="1" customFormat="1" ht="23.25" customHeight="1">
      <c r="A1" s="173"/>
      <c r="B1" s="173"/>
      <c r="C1" s="173"/>
      <c r="D1" s="173"/>
      <c r="E1" s="173"/>
      <c r="F1" s="173"/>
      <c r="G1" s="173"/>
      <c r="H1" s="173"/>
      <c r="I1" s="17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s="47" customFormat="1" ht="25.5" customHeight="1">
      <c r="A2" s="41" t="s">
        <v>1</v>
      </c>
      <c r="B2" s="41" t="s">
        <v>12</v>
      </c>
      <c r="C2" s="41" t="s">
        <v>13</v>
      </c>
      <c r="D2" s="41" t="s">
        <v>2</v>
      </c>
      <c r="E2" s="41" t="s">
        <v>4</v>
      </c>
      <c r="F2" s="41" t="s">
        <v>5</v>
      </c>
      <c r="G2" s="41" t="s">
        <v>6</v>
      </c>
      <c r="H2" s="41" t="s">
        <v>11</v>
      </c>
      <c r="I2" s="93" t="s">
        <v>14</v>
      </c>
      <c r="J2" s="102" t="s">
        <v>1240</v>
      </c>
      <c r="K2" s="102" t="s">
        <v>1241</v>
      </c>
      <c r="L2" s="102" t="s">
        <v>1242</v>
      </c>
      <c r="M2" s="102" t="s">
        <v>1243</v>
      </c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</row>
    <row r="3" spans="1:33" s="27" customFormat="1" ht="25.5">
      <c r="A3" s="20" t="s">
        <v>114</v>
      </c>
      <c r="B3" s="19" t="s">
        <v>118</v>
      </c>
      <c r="C3" s="21" t="s">
        <v>43</v>
      </c>
      <c r="D3" s="22" t="s">
        <v>3</v>
      </c>
      <c r="E3" s="20">
        <v>1</v>
      </c>
      <c r="F3" s="19" t="s">
        <v>31</v>
      </c>
      <c r="G3" s="20" t="s">
        <v>15</v>
      </c>
      <c r="H3" s="20">
        <v>428124</v>
      </c>
      <c r="I3" s="94"/>
      <c r="J3" s="97">
        <f t="shared" ref="J3:J25" si="0">IF(D3="minisplit",1,0)</f>
        <v>1</v>
      </c>
      <c r="K3" s="97">
        <f t="shared" ref="K3:K25" si="1">IF(D3="remota",1,0)</f>
        <v>0</v>
      </c>
      <c r="L3" s="97">
        <f t="shared" ref="L3:L25" si="2">IF(D3="paquete",1,0)</f>
        <v>0</v>
      </c>
      <c r="M3" s="97">
        <f t="shared" ref="M3:M25" si="3">IF(D3="ventana",1,0)</f>
        <v>0</v>
      </c>
    </row>
    <row r="4" spans="1:33" s="27" customFormat="1" ht="25.5">
      <c r="A4" s="20" t="s">
        <v>114</v>
      </c>
      <c r="B4" s="19" t="s">
        <v>118</v>
      </c>
      <c r="C4" s="21" t="s">
        <v>44</v>
      </c>
      <c r="D4" s="22" t="s">
        <v>3</v>
      </c>
      <c r="E4" s="20">
        <v>2</v>
      </c>
      <c r="F4" s="19" t="s">
        <v>32</v>
      </c>
      <c r="G4" s="20" t="s">
        <v>16</v>
      </c>
      <c r="H4" s="20">
        <v>128121</v>
      </c>
      <c r="I4" s="94"/>
      <c r="J4" s="97">
        <f t="shared" si="0"/>
        <v>1</v>
      </c>
      <c r="K4" s="97">
        <f t="shared" si="1"/>
        <v>0</v>
      </c>
      <c r="L4" s="97">
        <f t="shared" si="2"/>
        <v>0</v>
      </c>
      <c r="M4" s="97">
        <f t="shared" si="3"/>
        <v>0</v>
      </c>
    </row>
    <row r="5" spans="1:33" s="27" customFormat="1" ht="25.5">
      <c r="A5" s="20" t="s">
        <v>114</v>
      </c>
      <c r="B5" s="19" t="s">
        <v>118</v>
      </c>
      <c r="C5" s="21" t="s">
        <v>45</v>
      </c>
      <c r="D5" s="22" t="s">
        <v>3</v>
      </c>
      <c r="E5" s="20">
        <v>2</v>
      </c>
      <c r="F5" s="19" t="s">
        <v>33</v>
      </c>
      <c r="G5" s="20" t="s">
        <v>17</v>
      </c>
      <c r="H5" s="20">
        <v>18621</v>
      </c>
      <c r="I5" s="94" t="s">
        <v>22</v>
      </c>
      <c r="J5" s="97">
        <f t="shared" si="0"/>
        <v>1</v>
      </c>
      <c r="K5" s="97">
        <f t="shared" si="1"/>
        <v>0</v>
      </c>
      <c r="L5" s="97">
        <f t="shared" si="2"/>
        <v>0</v>
      </c>
      <c r="M5" s="97">
        <f t="shared" si="3"/>
        <v>0</v>
      </c>
    </row>
    <row r="6" spans="1:33" s="27" customFormat="1" ht="25.5">
      <c r="A6" s="20" t="s">
        <v>114</v>
      </c>
      <c r="B6" s="19" t="s">
        <v>118</v>
      </c>
      <c r="C6" s="21" t="s">
        <v>46</v>
      </c>
      <c r="D6" s="22" t="s">
        <v>3</v>
      </c>
      <c r="E6" s="20">
        <v>2</v>
      </c>
      <c r="F6" s="19" t="s">
        <v>34</v>
      </c>
      <c r="G6" s="20" t="s">
        <v>18</v>
      </c>
      <c r="H6" s="20"/>
      <c r="I6" s="94"/>
      <c r="J6" s="97">
        <f t="shared" si="0"/>
        <v>1</v>
      </c>
      <c r="K6" s="97">
        <f t="shared" si="1"/>
        <v>0</v>
      </c>
      <c r="L6" s="97">
        <f t="shared" si="2"/>
        <v>0</v>
      </c>
      <c r="M6" s="97">
        <f t="shared" si="3"/>
        <v>0</v>
      </c>
    </row>
    <row r="7" spans="1:33" s="27" customFormat="1" ht="25.5">
      <c r="A7" s="20" t="s">
        <v>114</v>
      </c>
      <c r="B7" s="19" t="s">
        <v>118</v>
      </c>
      <c r="C7" s="21" t="s">
        <v>47</v>
      </c>
      <c r="D7" s="22" t="s">
        <v>3</v>
      </c>
      <c r="E7" s="20">
        <v>2</v>
      </c>
      <c r="F7" s="19" t="s">
        <v>35</v>
      </c>
      <c r="G7" s="20" t="s">
        <v>19</v>
      </c>
      <c r="H7" s="20">
        <v>428129</v>
      </c>
      <c r="I7" s="94" t="s">
        <v>23</v>
      </c>
      <c r="J7" s="97">
        <f t="shared" si="0"/>
        <v>1</v>
      </c>
      <c r="K7" s="97">
        <f t="shared" si="1"/>
        <v>0</v>
      </c>
      <c r="L7" s="97">
        <f t="shared" si="2"/>
        <v>0</v>
      </c>
      <c r="M7" s="97">
        <f t="shared" si="3"/>
        <v>0</v>
      </c>
    </row>
    <row r="8" spans="1:33" s="27" customFormat="1" ht="25.5">
      <c r="A8" s="24" t="s">
        <v>114</v>
      </c>
      <c r="B8" s="23" t="s">
        <v>118</v>
      </c>
      <c r="C8" s="25" t="s">
        <v>48</v>
      </c>
      <c r="D8" s="22" t="s">
        <v>3</v>
      </c>
      <c r="E8" s="24">
        <v>1</v>
      </c>
      <c r="F8" s="23" t="s">
        <v>31</v>
      </c>
      <c r="G8" s="24" t="s">
        <v>15</v>
      </c>
      <c r="H8" s="24">
        <v>424106</v>
      </c>
      <c r="I8" s="35"/>
      <c r="J8" s="97">
        <f t="shared" si="0"/>
        <v>1</v>
      </c>
      <c r="K8" s="97">
        <f t="shared" si="1"/>
        <v>0</v>
      </c>
      <c r="L8" s="97">
        <f t="shared" si="2"/>
        <v>0</v>
      </c>
      <c r="M8" s="97">
        <f t="shared" si="3"/>
        <v>0</v>
      </c>
    </row>
    <row r="9" spans="1:33" s="27" customFormat="1" ht="25.5">
      <c r="A9" s="24" t="s">
        <v>114</v>
      </c>
      <c r="B9" s="23" t="s">
        <v>118</v>
      </c>
      <c r="C9" s="25" t="s">
        <v>49</v>
      </c>
      <c r="D9" s="22" t="s">
        <v>3</v>
      </c>
      <c r="E9" s="24">
        <v>2</v>
      </c>
      <c r="F9" s="23" t="s">
        <v>36</v>
      </c>
      <c r="G9" s="24" t="s">
        <v>19</v>
      </c>
      <c r="H9" s="24">
        <v>428119</v>
      </c>
      <c r="I9" s="35" t="s">
        <v>24</v>
      </c>
      <c r="J9" s="97">
        <f t="shared" si="0"/>
        <v>1</v>
      </c>
      <c r="K9" s="97">
        <f t="shared" si="1"/>
        <v>0</v>
      </c>
      <c r="L9" s="97">
        <f t="shared" si="2"/>
        <v>0</v>
      </c>
      <c r="M9" s="97">
        <f t="shared" si="3"/>
        <v>0</v>
      </c>
    </row>
    <row r="10" spans="1:33" s="27" customFormat="1" ht="25.5">
      <c r="A10" s="24" t="s">
        <v>114</v>
      </c>
      <c r="B10" s="23" t="s">
        <v>118</v>
      </c>
      <c r="C10" s="25" t="s">
        <v>50</v>
      </c>
      <c r="D10" s="22" t="s">
        <v>3</v>
      </c>
      <c r="E10" s="24">
        <v>1</v>
      </c>
      <c r="F10" s="23" t="s">
        <v>37</v>
      </c>
      <c r="G10" s="24" t="s">
        <v>20</v>
      </c>
      <c r="H10" s="24"/>
      <c r="I10" s="35" t="s">
        <v>25</v>
      </c>
      <c r="J10" s="97">
        <f t="shared" si="0"/>
        <v>1</v>
      </c>
      <c r="K10" s="97">
        <f t="shared" si="1"/>
        <v>0</v>
      </c>
      <c r="L10" s="97">
        <f t="shared" si="2"/>
        <v>0</v>
      </c>
      <c r="M10" s="97">
        <f t="shared" si="3"/>
        <v>0</v>
      </c>
    </row>
    <row r="11" spans="1:33" s="27" customFormat="1" ht="25.5">
      <c r="A11" s="24" t="s">
        <v>114</v>
      </c>
      <c r="B11" s="23" t="s">
        <v>118</v>
      </c>
      <c r="C11" s="25" t="s">
        <v>51</v>
      </c>
      <c r="D11" s="22" t="s">
        <v>3</v>
      </c>
      <c r="E11" s="24">
        <v>1</v>
      </c>
      <c r="F11" s="23" t="s">
        <v>38</v>
      </c>
      <c r="G11" s="24" t="s">
        <v>20</v>
      </c>
      <c r="H11" s="24"/>
      <c r="I11" s="35" t="s">
        <v>26</v>
      </c>
      <c r="J11" s="97">
        <f t="shared" si="0"/>
        <v>1</v>
      </c>
      <c r="K11" s="97">
        <f t="shared" si="1"/>
        <v>0</v>
      </c>
      <c r="L11" s="97">
        <f t="shared" si="2"/>
        <v>0</v>
      </c>
      <c r="M11" s="97">
        <f t="shared" si="3"/>
        <v>0</v>
      </c>
    </row>
    <row r="12" spans="1:33" s="27" customFormat="1" ht="25.5">
      <c r="A12" s="24" t="s">
        <v>114</v>
      </c>
      <c r="B12" s="23" t="s">
        <v>118</v>
      </c>
      <c r="C12" s="25" t="s">
        <v>52</v>
      </c>
      <c r="D12" s="22" t="s">
        <v>3</v>
      </c>
      <c r="E12" s="24">
        <v>2</v>
      </c>
      <c r="F12" s="23" t="s">
        <v>39</v>
      </c>
      <c r="G12" s="24" t="s">
        <v>18</v>
      </c>
      <c r="H12" s="24"/>
      <c r="I12" s="95" t="s">
        <v>27</v>
      </c>
      <c r="J12" s="97">
        <f t="shared" si="0"/>
        <v>1</v>
      </c>
      <c r="K12" s="97">
        <f t="shared" si="1"/>
        <v>0</v>
      </c>
      <c r="L12" s="97">
        <f t="shared" si="2"/>
        <v>0</v>
      </c>
      <c r="M12" s="97">
        <f t="shared" si="3"/>
        <v>0</v>
      </c>
    </row>
    <row r="13" spans="1:33" s="27" customFormat="1" ht="25.5">
      <c r="A13" s="24" t="s">
        <v>114</v>
      </c>
      <c r="B13" s="23" t="s">
        <v>118</v>
      </c>
      <c r="C13" s="25" t="s">
        <v>53</v>
      </c>
      <c r="D13" s="22" t="s">
        <v>3</v>
      </c>
      <c r="E13" s="24">
        <v>1.5</v>
      </c>
      <c r="F13" s="23" t="s">
        <v>40</v>
      </c>
      <c r="G13" s="24" t="s">
        <v>18</v>
      </c>
      <c r="H13" s="24">
        <v>298140</v>
      </c>
      <c r="I13" s="95"/>
      <c r="J13" s="97">
        <f t="shared" si="0"/>
        <v>1</v>
      </c>
      <c r="K13" s="97">
        <f t="shared" si="1"/>
        <v>0</v>
      </c>
      <c r="L13" s="97">
        <f t="shared" si="2"/>
        <v>0</v>
      </c>
      <c r="M13" s="97">
        <f t="shared" si="3"/>
        <v>0</v>
      </c>
    </row>
    <row r="14" spans="1:33" s="27" customFormat="1" ht="25.5">
      <c r="A14" s="24" t="s">
        <v>114</v>
      </c>
      <c r="B14" s="23" t="s">
        <v>118</v>
      </c>
      <c r="C14" s="25" t="s">
        <v>54</v>
      </c>
      <c r="D14" s="22" t="s">
        <v>3</v>
      </c>
      <c r="E14" s="24">
        <v>2</v>
      </c>
      <c r="F14" s="23" t="s">
        <v>35</v>
      </c>
      <c r="G14" s="24" t="s">
        <v>19</v>
      </c>
      <c r="H14" s="24"/>
      <c r="I14" s="95" t="s">
        <v>28</v>
      </c>
      <c r="J14" s="97">
        <f t="shared" si="0"/>
        <v>1</v>
      </c>
      <c r="K14" s="97">
        <f t="shared" si="1"/>
        <v>0</v>
      </c>
      <c r="L14" s="97">
        <f t="shared" si="2"/>
        <v>0</v>
      </c>
      <c r="M14" s="97">
        <f t="shared" si="3"/>
        <v>0</v>
      </c>
    </row>
    <row r="15" spans="1:33" s="27" customFormat="1" ht="31.5" customHeight="1">
      <c r="A15" s="24" t="s">
        <v>114</v>
      </c>
      <c r="B15" s="23" t="s">
        <v>118</v>
      </c>
      <c r="C15" s="25" t="s">
        <v>55</v>
      </c>
      <c r="D15" s="22" t="s">
        <v>3</v>
      </c>
      <c r="E15" s="24">
        <v>2</v>
      </c>
      <c r="F15" s="23" t="s">
        <v>35</v>
      </c>
      <c r="G15" s="24" t="s">
        <v>19</v>
      </c>
      <c r="H15" s="24"/>
      <c r="I15" s="95" t="s">
        <v>29</v>
      </c>
      <c r="J15" s="97">
        <f t="shared" si="0"/>
        <v>1</v>
      </c>
      <c r="K15" s="97">
        <f t="shared" si="1"/>
        <v>0</v>
      </c>
      <c r="L15" s="97">
        <f t="shared" si="2"/>
        <v>0</v>
      </c>
      <c r="M15" s="97">
        <f t="shared" si="3"/>
        <v>0</v>
      </c>
    </row>
    <row r="16" spans="1:33" s="27" customFormat="1" ht="25.5">
      <c r="A16" s="24" t="s">
        <v>114</v>
      </c>
      <c r="B16" s="23" t="s">
        <v>118</v>
      </c>
      <c r="C16" s="25" t="s">
        <v>56</v>
      </c>
      <c r="D16" s="22" t="s">
        <v>3</v>
      </c>
      <c r="E16" s="24">
        <v>1</v>
      </c>
      <c r="F16" s="23">
        <v>73847</v>
      </c>
      <c r="G16" s="24" t="s">
        <v>18</v>
      </c>
      <c r="H16" s="24">
        <v>287728</v>
      </c>
      <c r="I16" s="95" t="s">
        <v>30</v>
      </c>
      <c r="J16" s="97">
        <f t="shared" si="0"/>
        <v>1</v>
      </c>
      <c r="K16" s="97">
        <f t="shared" si="1"/>
        <v>0</v>
      </c>
      <c r="L16" s="97">
        <f t="shared" si="2"/>
        <v>0</v>
      </c>
      <c r="M16" s="97">
        <f t="shared" si="3"/>
        <v>0</v>
      </c>
    </row>
    <row r="17" spans="1:13" s="27" customFormat="1" ht="25.5">
      <c r="A17" s="24" t="s">
        <v>114</v>
      </c>
      <c r="B17" s="23" t="s">
        <v>118</v>
      </c>
      <c r="C17" s="25" t="s">
        <v>46</v>
      </c>
      <c r="D17" s="22" t="s">
        <v>3</v>
      </c>
      <c r="E17" s="24">
        <v>2</v>
      </c>
      <c r="F17" s="23" t="s">
        <v>41</v>
      </c>
      <c r="G17" s="24" t="s">
        <v>18</v>
      </c>
      <c r="H17" s="24" t="s">
        <v>21</v>
      </c>
      <c r="I17" s="95"/>
      <c r="J17" s="97">
        <f t="shared" si="0"/>
        <v>1</v>
      </c>
      <c r="K17" s="97">
        <f t="shared" si="1"/>
        <v>0</v>
      </c>
      <c r="L17" s="97">
        <f t="shared" si="2"/>
        <v>0</v>
      </c>
      <c r="M17" s="97">
        <f t="shared" si="3"/>
        <v>0</v>
      </c>
    </row>
    <row r="18" spans="1:13" s="27" customFormat="1" ht="25.5">
      <c r="A18" s="24" t="s">
        <v>114</v>
      </c>
      <c r="B18" s="23" t="s">
        <v>118</v>
      </c>
      <c r="C18" s="25" t="s">
        <v>46</v>
      </c>
      <c r="D18" s="22" t="s">
        <v>3</v>
      </c>
      <c r="E18" s="24">
        <v>2</v>
      </c>
      <c r="F18" s="23" t="s">
        <v>42</v>
      </c>
      <c r="G18" s="24" t="s">
        <v>18</v>
      </c>
      <c r="H18" s="24"/>
      <c r="I18" s="95"/>
      <c r="J18" s="97">
        <f t="shared" si="0"/>
        <v>1</v>
      </c>
      <c r="K18" s="97">
        <f t="shared" si="1"/>
        <v>0</v>
      </c>
      <c r="L18" s="97">
        <f t="shared" si="2"/>
        <v>0</v>
      </c>
      <c r="M18" s="97">
        <f t="shared" si="3"/>
        <v>0</v>
      </c>
    </row>
    <row r="19" spans="1:13" s="27" customFormat="1" ht="25.5">
      <c r="A19" s="24" t="s">
        <v>114</v>
      </c>
      <c r="B19" s="23" t="s">
        <v>118</v>
      </c>
      <c r="C19" s="25" t="s">
        <v>59</v>
      </c>
      <c r="D19" s="22" t="s">
        <v>3</v>
      </c>
      <c r="E19" s="24">
        <v>3</v>
      </c>
      <c r="F19" s="23" t="s">
        <v>57</v>
      </c>
      <c r="G19" s="24" t="s">
        <v>18</v>
      </c>
      <c r="H19" s="24"/>
      <c r="I19" s="95" t="s">
        <v>58</v>
      </c>
      <c r="J19" s="97">
        <f t="shared" si="0"/>
        <v>1</v>
      </c>
      <c r="K19" s="97">
        <f t="shared" si="1"/>
        <v>0</v>
      </c>
      <c r="L19" s="97">
        <f t="shared" si="2"/>
        <v>0</v>
      </c>
      <c r="M19" s="97">
        <f t="shared" si="3"/>
        <v>0</v>
      </c>
    </row>
    <row r="20" spans="1:13" s="27" customFormat="1" ht="25.5">
      <c r="A20" s="24" t="s">
        <v>114</v>
      </c>
      <c r="B20" s="23" t="s">
        <v>118</v>
      </c>
      <c r="C20" s="25" t="s">
        <v>60</v>
      </c>
      <c r="D20" s="22" t="s">
        <v>3</v>
      </c>
      <c r="E20" s="24">
        <v>3</v>
      </c>
      <c r="F20" s="23" t="s">
        <v>57</v>
      </c>
      <c r="G20" s="24" t="s">
        <v>18</v>
      </c>
      <c r="H20" s="24"/>
      <c r="I20" s="95" t="s">
        <v>61</v>
      </c>
      <c r="J20" s="97">
        <f t="shared" si="0"/>
        <v>1</v>
      </c>
      <c r="K20" s="97">
        <f t="shared" si="1"/>
        <v>0</v>
      </c>
      <c r="L20" s="97">
        <f t="shared" si="2"/>
        <v>0</v>
      </c>
      <c r="M20" s="97">
        <f t="shared" si="3"/>
        <v>0</v>
      </c>
    </row>
    <row r="21" spans="1:13" s="27" customFormat="1" ht="25.5">
      <c r="A21" s="24" t="s">
        <v>114</v>
      </c>
      <c r="B21" s="23" t="s">
        <v>115</v>
      </c>
      <c r="C21" s="25" t="s">
        <v>62</v>
      </c>
      <c r="D21" s="22" t="s">
        <v>3</v>
      </c>
      <c r="E21" s="26">
        <v>2</v>
      </c>
      <c r="F21" s="24" t="s">
        <v>64</v>
      </c>
      <c r="G21" s="24" t="s">
        <v>65</v>
      </c>
      <c r="H21" s="26" t="s">
        <v>66</v>
      </c>
      <c r="I21" s="35"/>
      <c r="J21" s="97">
        <f t="shared" si="0"/>
        <v>1</v>
      </c>
      <c r="K21" s="97">
        <f t="shared" si="1"/>
        <v>0</v>
      </c>
      <c r="L21" s="97">
        <f t="shared" si="2"/>
        <v>0</v>
      </c>
      <c r="M21" s="97">
        <f t="shared" si="3"/>
        <v>0</v>
      </c>
    </row>
    <row r="22" spans="1:13" s="27" customFormat="1" ht="25.5">
      <c r="A22" s="24" t="s">
        <v>114</v>
      </c>
      <c r="B22" s="23" t="s">
        <v>115</v>
      </c>
      <c r="C22" s="25" t="s">
        <v>67</v>
      </c>
      <c r="D22" s="22" t="s">
        <v>3</v>
      </c>
      <c r="E22" s="26">
        <v>2</v>
      </c>
      <c r="F22" s="24"/>
      <c r="G22" s="24"/>
      <c r="H22" s="26" t="s">
        <v>68</v>
      </c>
      <c r="I22" s="35"/>
      <c r="J22" s="97">
        <f t="shared" si="0"/>
        <v>1</v>
      </c>
      <c r="K22" s="97">
        <f t="shared" si="1"/>
        <v>0</v>
      </c>
      <c r="L22" s="97">
        <f t="shared" si="2"/>
        <v>0</v>
      </c>
      <c r="M22" s="97">
        <f t="shared" si="3"/>
        <v>0</v>
      </c>
    </row>
    <row r="23" spans="1:13" s="27" customFormat="1" ht="25.5">
      <c r="A23" s="24" t="s">
        <v>114</v>
      </c>
      <c r="B23" s="23" t="s">
        <v>115</v>
      </c>
      <c r="C23" s="25" t="s">
        <v>67</v>
      </c>
      <c r="D23" s="22" t="s">
        <v>3</v>
      </c>
      <c r="E23" s="26">
        <v>2</v>
      </c>
      <c r="F23" s="24"/>
      <c r="G23" s="24"/>
      <c r="H23" s="26" t="s">
        <v>69</v>
      </c>
      <c r="I23" s="35"/>
      <c r="J23" s="97">
        <f t="shared" si="0"/>
        <v>1</v>
      </c>
      <c r="K23" s="97">
        <f t="shared" si="1"/>
        <v>0</v>
      </c>
      <c r="L23" s="97">
        <f t="shared" si="2"/>
        <v>0</v>
      </c>
      <c r="M23" s="97">
        <f t="shared" si="3"/>
        <v>0</v>
      </c>
    </row>
    <row r="24" spans="1:13" s="27" customFormat="1" ht="25.5">
      <c r="A24" s="24" t="s">
        <v>114</v>
      </c>
      <c r="B24" s="23" t="s">
        <v>115</v>
      </c>
      <c r="C24" s="25" t="s">
        <v>67</v>
      </c>
      <c r="D24" s="22" t="s">
        <v>3</v>
      </c>
      <c r="E24" s="26">
        <v>2</v>
      </c>
      <c r="F24" s="24"/>
      <c r="G24" s="24"/>
      <c r="H24" s="26" t="s">
        <v>70</v>
      </c>
      <c r="I24" s="35"/>
      <c r="J24" s="97">
        <f t="shared" si="0"/>
        <v>1</v>
      </c>
      <c r="K24" s="97">
        <f t="shared" si="1"/>
        <v>0</v>
      </c>
      <c r="L24" s="97">
        <f t="shared" si="2"/>
        <v>0</v>
      </c>
      <c r="M24" s="97">
        <f t="shared" si="3"/>
        <v>0</v>
      </c>
    </row>
    <row r="25" spans="1:13" s="27" customFormat="1" ht="25.5">
      <c r="A25" s="24" t="s">
        <v>114</v>
      </c>
      <c r="B25" s="23" t="s">
        <v>115</v>
      </c>
      <c r="C25" s="25" t="s">
        <v>67</v>
      </c>
      <c r="D25" s="22" t="s">
        <v>3</v>
      </c>
      <c r="E25" s="26">
        <v>2</v>
      </c>
      <c r="F25" s="24"/>
      <c r="G25" s="24"/>
      <c r="H25" s="26" t="s">
        <v>71</v>
      </c>
      <c r="I25" s="35"/>
      <c r="J25" s="97">
        <f t="shared" si="0"/>
        <v>1</v>
      </c>
      <c r="K25" s="97">
        <f t="shared" si="1"/>
        <v>0</v>
      </c>
      <c r="L25" s="97">
        <f t="shared" si="2"/>
        <v>0</v>
      </c>
      <c r="M25" s="97">
        <f t="shared" si="3"/>
        <v>0</v>
      </c>
    </row>
    <row r="26" spans="1:13" s="27" customFormat="1" ht="25.5">
      <c r="A26" s="24" t="s">
        <v>114</v>
      </c>
      <c r="B26" s="23" t="s">
        <v>115</v>
      </c>
      <c r="C26" s="25" t="s">
        <v>67</v>
      </c>
      <c r="D26" s="22" t="s">
        <v>3</v>
      </c>
      <c r="E26" s="26">
        <v>2</v>
      </c>
      <c r="F26" s="24"/>
      <c r="G26" s="24"/>
      <c r="H26" s="26"/>
      <c r="I26" s="35"/>
      <c r="J26" s="97">
        <f t="shared" ref="J26:J28" si="4">IF(D26="minisplit",1,0)</f>
        <v>1</v>
      </c>
      <c r="K26" s="97">
        <f t="shared" ref="K26:K28" si="5">IF(D26="remota",1,0)</f>
        <v>0</v>
      </c>
      <c r="L26" s="97">
        <f t="shared" ref="L26:L28" si="6">IF(D26="paquete",1,0)</f>
        <v>0</v>
      </c>
      <c r="M26" s="97">
        <f t="shared" ref="M26:M28" si="7">IF(D26="ventana",1,0)</f>
        <v>0</v>
      </c>
    </row>
    <row r="27" spans="1:13" s="27" customFormat="1" ht="25.5">
      <c r="A27" s="24" t="s">
        <v>114</v>
      </c>
      <c r="B27" s="23" t="s">
        <v>115</v>
      </c>
      <c r="C27" s="25" t="s">
        <v>67</v>
      </c>
      <c r="D27" s="22" t="s">
        <v>3</v>
      </c>
      <c r="E27" s="26">
        <v>2</v>
      </c>
      <c r="F27" s="24"/>
      <c r="G27" s="24"/>
      <c r="H27" s="26"/>
      <c r="I27" s="35"/>
      <c r="J27" s="97">
        <f t="shared" si="4"/>
        <v>1</v>
      </c>
      <c r="K27" s="97">
        <f t="shared" si="5"/>
        <v>0</v>
      </c>
      <c r="L27" s="97">
        <f t="shared" si="6"/>
        <v>0</v>
      </c>
      <c r="M27" s="97">
        <f t="shared" si="7"/>
        <v>0</v>
      </c>
    </row>
    <row r="28" spans="1:13" s="27" customFormat="1" ht="25.5">
      <c r="A28" s="24" t="s">
        <v>114</v>
      </c>
      <c r="B28" s="23" t="s">
        <v>115</v>
      </c>
      <c r="C28" s="25" t="s">
        <v>67</v>
      </c>
      <c r="D28" s="22" t="s">
        <v>3</v>
      </c>
      <c r="E28" s="26">
        <v>2</v>
      </c>
      <c r="F28" s="24"/>
      <c r="G28" s="24"/>
      <c r="H28" s="26"/>
      <c r="I28" s="35"/>
      <c r="J28" s="97">
        <f t="shared" si="4"/>
        <v>1</v>
      </c>
      <c r="K28" s="97">
        <f t="shared" si="5"/>
        <v>0</v>
      </c>
      <c r="L28" s="97">
        <f t="shared" si="6"/>
        <v>0</v>
      </c>
      <c r="M28" s="97">
        <f t="shared" si="7"/>
        <v>0</v>
      </c>
    </row>
    <row r="29" spans="1:13" s="27" customFormat="1" ht="25.5">
      <c r="A29" s="24" t="s">
        <v>114</v>
      </c>
      <c r="B29" s="23" t="s">
        <v>115</v>
      </c>
      <c r="C29" s="25" t="s">
        <v>72</v>
      </c>
      <c r="D29" s="22" t="s">
        <v>3</v>
      </c>
      <c r="E29" s="26">
        <v>2</v>
      </c>
      <c r="F29" s="24"/>
      <c r="G29" s="24"/>
      <c r="H29" s="26" t="s">
        <v>73</v>
      </c>
      <c r="I29" s="35"/>
      <c r="J29" s="97">
        <f t="shared" ref="J29:J58" si="8">IF(D29="minisplit",1,0)</f>
        <v>1</v>
      </c>
      <c r="K29" s="97">
        <f t="shared" ref="K29:K47" si="9">IF(D29="remota",1,0)</f>
        <v>0</v>
      </c>
      <c r="L29" s="97">
        <f t="shared" ref="L29:L47" si="10">IF(D29="paquete",1,0)</f>
        <v>0</v>
      </c>
      <c r="M29" s="97">
        <f t="shared" ref="M29:M47" si="11">IF(D29="ventana",1,0)</f>
        <v>0</v>
      </c>
    </row>
    <row r="30" spans="1:13" s="27" customFormat="1" ht="25.5">
      <c r="A30" s="24" t="s">
        <v>114</v>
      </c>
      <c r="B30" s="23" t="s">
        <v>115</v>
      </c>
      <c r="C30" s="25" t="s">
        <v>74</v>
      </c>
      <c r="D30" s="22" t="s">
        <v>3</v>
      </c>
      <c r="E30" s="26">
        <v>2</v>
      </c>
      <c r="F30" s="24"/>
      <c r="G30" s="24"/>
      <c r="H30" s="26" t="s">
        <v>75</v>
      </c>
      <c r="I30" s="35"/>
      <c r="J30" s="97">
        <f t="shared" si="8"/>
        <v>1</v>
      </c>
      <c r="K30" s="97">
        <f t="shared" si="9"/>
        <v>0</v>
      </c>
      <c r="L30" s="97">
        <f t="shared" si="10"/>
        <v>0</v>
      </c>
      <c r="M30" s="97">
        <f t="shared" si="11"/>
        <v>0</v>
      </c>
    </row>
    <row r="31" spans="1:13" s="27" customFormat="1" ht="25.5">
      <c r="A31" s="24" t="s">
        <v>114</v>
      </c>
      <c r="B31" s="23" t="s">
        <v>115</v>
      </c>
      <c r="C31" s="25" t="s">
        <v>67</v>
      </c>
      <c r="D31" s="22" t="s">
        <v>3</v>
      </c>
      <c r="E31" s="26">
        <v>2</v>
      </c>
      <c r="F31" s="24"/>
      <c r="G31" s="24"/>
      <c r="H31" s="26" t="s">
        <v>76</v>
      </c>
      <c r="I31" s="35"/>
      <c r="J31" s="97">
        <f t="shared" si="8"/>
        <v>1</v>
      </c>
      <c r="K31" s="97">
        <f t="shared" si="9"/>
        <v>0</v>
      </c>
      <c r="L31" s="97">
        <f t="shared" si="10"/>
        <v>0</v>
      </c>
      <c r="M31" s="97">
        <f t="shared" si="11"/>
        <v>0</v>
      </c>
    </row>
    <row r="32" spans="1:13" s="27" customFormat="1" ht="25.5">
      <c r="A32" s="24" t="s">
        <v>114</v>
      </c>
      <c r="B32" s="23" t="s">
        <v>115</v>
      </c>
      <c r="C32" s="25" t="s">
        <v>77</v>
      </c>
      <c r="D32" s="22" t="s">
        <v>3</v>
      </c>
      <c r="E32" s="26">
        <v>2</v>
      </c>
      <c r="F32" s="24" t="s">
        <v>78</v>
      </c>
      <c r="G32" s="24" t="s">
        <v>79</v>
      </c>
      <c r="H32" s="26" t="s">
        <v>80</v>
      </c>
      <c r="I32" s="35" t="s">
        <v>81</v>
      </c>
      <c r="J32" s="97">
        <f t="shared" si="8"/>
        <v>1</v>
      </c>
      <c r="K32" s="97">
        <f t="shared" si="9"/>
        <v>0</v>
      </c>
      <c r="L32" s="97">
        <f t="shared" si="10"/>
        <v>0</v>
      </c>
      <c r="M32" s="97">
        <f t="shared" si="11"/>
        <v>0</v>
      </c>
    </row>
    <row r="33" spans="1:13" s="27" customFormat="1" ht="25.5">
      <c r="A33" s="24" t="s">
        <v>114</v>
      </c>
      <c r="B33" s="23" t="s">
        <v>115</v>
      </c>
      <c r="C33" s="25" t="s">
        <v>67</v>
      </c>
      <c r="D33" s="22" t="s">
        <v>3</v>
      </c>
      <c r="E33" s="26">
        <v>2</v>
      </c>
      <c r="F33" s="24"/>
      <c r="G33" s="24"/>
      <c r="H33" s="26" t="s">
        <v>82</v>
      </c>
      <c r="I33" s="35"/>
      <c r="J33" s="97">
        <f t="shared" si="8"/>
        <v>1</v>
      </c>
      <c r="K33" s="97">
        <f t="shared" si="9"/>
        <v>0</v>
      </c>
      <c r="L33" s="97">
        <f t="shared" si="10"/>
        <v>0</v>
      </c>
      <c r="M33" s="97">
        <f t="shared" si="11"/>
        <v>0</v>
      </c>
    </row>
    <row r="34" spans="1:13" s="27" customFormat="1" ht="25.5">
      <c r="A34" s="24" t="s">
        <v>114</v>
      </c>
      <c r="B34" s="23" t="s">
        <v>115</v>
      </c>
      <c r="C34" s="25" t="s">
        <v>67</v>
      </c>
      <c r="D34" s="22" t="s">
        <v>3</v>
      </c>
      <c r="E34" s="26">
        <v>2</v>
      </c>
      <c r="F34" s="24"/>
      <c r="G34" s="24"/>
      <c r="H34" s="26" t="s">
        <v>83</v>
      </c>
      <c r="I34" s="35"/>
      <c r="J34" s="97">
        <f t="shared" si="8"/>
        <v>1</v>
      </c>
      <c r="K34" s="97">
        <f t="shared" si="9"/>
        <v>0</v>
      </c>
      <c r="L34" s="97">
        <f t="shared" si="10"/>
        <v>0</v>
      </c>
      <c r="M34" s="97">
        <f t="shared" si="11"/>
        <v>0</v>
      </c>
    </row>
    <row r="35" spans="1:13" s="27" customFormat="1" ht="25.5">
      <c r="A35" s="24" t="s">
        <v>114</v>
      </c>
      <c r="B35" s="23" t="s">
        <v>115</v>
      </c>
      <c r="C35" s="25" t="s">
        <v>67</v>
      </c>
      <c r="D35" s="22" t="s">
        <v>3</v>
      </c>
      <c r="E35" s="26">
        <v>2</v>
      </c>
      <c r="F35" s="24"/>
      <c r="G35" s="24"/>
      <c r="H35" s="26" t="s">
        <v>84</v>
      </c>
      <c r="I35" s="35"/>
      <c r="J35" s="97">
        <f t="shared" si="8"/>
        <v>1</v>
      </c>
      <c r="K35" s="97">
        <f t="shared" si="9"/>
        <v>0</v>
      </c>
      <c r="L35" s="97">
        <f t="shared" si="10"/>
        <v>0</v>
      </c>
      <c r="M35" s="97">
        <f t="shared" si="11"/>
        <v>0</v>
      </c>
    </row>
    <row r="36" spans="1:13" s="27" customFormat="1" ht="25.5">
      <c r="A36" s="24" t="s">
        <v>114</v>
      </c>
      <c r="B36" s="23" t="s">
        <v>115</v>
      </c>
      <c r="C36" s="25" t="s">
        <v>67</v>
      </c>
      <c r="D36" s="22" t="s">
        <v>3</v>
      </c>
      <c r="E36" s="26">
        <v>2</v>
      </c>
      <c r="F36" s="24"/>
      <c r="G36" s="24"/>
      <c r="H36" s="26" t="s">
        <v>85</v>
      </c>
      <c r="I36" s="35"/>
      <c r="J36" s="97">
        <f t="shared" si="8"/>
        <v>1</v>
      </c>
      <c r="K36" s="97">
        <f t="shared" si="9"/>
        <v>0</v>
      </c>
      <c r="L36" s="97">
        <f t="shared" si="10"/>
        <v>0</v>
      </c>
      <c r="M36" s="97">
        <f t="shared" si="11"/>
        <v>0</v>
      </c>
    </row>
    <row r="37" spans="1:13" s="27" customFormat="1" ht="25.5">
      <c r="A37" s="24" t="s">
        <v>114</v>
      </c>
      <c r="B37" s="23" t="s">
        <v>115</v>
      </c>
      <c r="C37" s="25" t="s">
        <v>67</v>
      </c>
      <c r="D37" s="22" t="s">
        <v>3</v>
      </c>
      <c r="E37" s="26">
        <v>2</v>
      </c>
      <c r="F37" s="24"/>
      <c r="G37" s="24"/>
      <c r="H37" s="26" t="s">
        <v>86</v>
      </c>
      <c r="I37" s="35"/>
      <c r="J37" s="97">
        <f t="shared" si="8"/>
        <v>1</v>
      </c>
      <c r="K37" s="97">
        <f t="shared" si="9"/>
        <v>0</v>
      </c>
      <c r="L37" s="97">
        <f t="shared" si="10"/>
        <v>0</v>
      </c>
      <c r="M37" s="97">
        <f t="shared" si="11"/>
        <v>0</v>
      </c>
    </row>
    <row r="38" spans="1:13" s="27" customFormat="1" ht="25.5">
      <c r="A38" s="24" t="s">
        <v>114</v>
      </c>
      <c r="B38" s="23" t="s">
        <v>115</v>
      </c>
      <c r="C38" s="25" t="s">
        <v>87</v>
      </c>
      <c r="D38" s="22" t="s">
        <v>3</v>
      </c>
      <c r="E38" s="26">
        <v>2</v>
      </c>
      <c r="F38" s="24"/>
      <c r="G38" s="24" t="s">
        <v>88</v>
      </c>
      <c r="H38" s="26" t="s">
        <v>89</v>
      </c>
      <c r="I38" s="35"/>
      <c r="J38" s="97">
        <f t="shared" si="8"/>
        <v>1</v>
      </c>
      <c r="K38" s="97">
        <f t="shared" si="9"/>
        <v>0</v>
      </c>
      <c r="L38" s="97">
        <f t="shared" si="10"/>
        <v>0</v>
      </c>
      <c r="M38" s="97">
        <f t="shared" si="11"/>
        <v>0</v>
      </c>
    </row>
    <row r="39" spans="1:13" s="27" customFormat="1" ht="25.5">
      <c r="A39" s="24" t="s">
        <v>114</v>
      </c>
      <c r="B39" s="23" t="s">
        <v>115</v>
      </c>
      <c r="C39" s="25" t="s">
        <v>87</v>
      </c>
      <c r="D39" s="22" t="s">
        <v>3</v>
      </c>
      <c r="E39" s="26">
        <v>2</v>
      </c>
      <c r="F39" s="24"/>
      <c r="G39" s="24" t="s">
        <v>88</v>
      </c>
      <c r="H39" s="26" t="s">
        <v>90</v>
      </c>
      <c r="I39" s="35"/>
      <c r="J39" s="97">
        <f t="shared" si="8"/>
        <v>1</v>
      </c>
      <c r="K39" s="97">
        <f t="shared" si="9"/>
        <v>0</v>
      </c>
      <c r="L39" s="97">
        <f t="shared" si="10"/>
        <v>0</v>
      </c>
      <c r="M39" s="97">
        <f t="shared" si="11"/>
        <v>0</v>
      </c>
    </row>
    <row r="40" spans="1:13" s="27" customFormat="1" ht="25.5">
      <c r="A40" s="24" t="s">
        <v>114</v>
      </c>
      <c r="B40" s="23" t="s">
        <v>115</v>
      </c>
      <c r="C40" s="25" t="s">
        <v>77</v>
      </c>
      <c r="D40" s="22" t="s">
        <v>3</v>
      </c>
      <c r="E40" s="26">
        <v>2</v>
      </c>
      <c r="F40" s="24"/>
      <c r="G40" s="24" t="s">
        <v>91</v>
      </c>
      <c r="H40" s="26" t="s">
        <v>92</v>
      </c>
      <c r="I40" s="35" t="s">
        <v>93</v>
      </c>
      <c r="J40" s="97">
        <f t="shared" si="8"/>
        <v>1</v>
      </c>
      <c r="K40" s="97">
        <f t="shared" si="9"/>
        <v>0</v>
      </c>
      <c r="L40" s="97">
        <f t="shared" si="10"/>
        <v>0</v>
      </c>
      <c r="M40" s="97">
        <f t="shared" si="11"/>
        <v>0</v>
      </c>
    </row>
    <row r="41" spans="1:13" s="27" customFormat="1" ht="25.5">
      <c r="A41" s="24" t="s">
        <v>114</v>
      </c>
      <c r="B41" s="23" t="s">
        <v>115</v>
      </c>
      <c r="C41" s="25" t="s">
        <v>94</v>
      </c>
      <c r="D41" s="22" t="s">
        <v>3</v>
      </c>
      <c r="E41" s="26">
        <v>2</v>
      </c>
      <c r="F41" s="24" t="s">
        <v>95</v>
      </c>
      <c r="G41" s="24" t="s">
        <v>96</v>
      </c>
      <c r="H41" s="26" t="s">
        <v>97</v>
      </c>
      <c r="I41" s="35"/>
      <c r="J41" s="97">
        <f t="shared" si="8"/>
        <v>1</v>
      </c>
      <c r="K41" s="97">
        <f t="shared" si="9"/>
        <v>0</v>
      </c>
      <c r="L41" s="97">
        <f t="shared" si="10"/>
        <v>0</v>
      </c>
      <c r="M41" s="97">
        <f t="shared" si="11"/>
        <v>0</v>
      </c>
    </row>
    <row r="42" spans="1:13" s="27" customFormat="1" ht="25.5">
      <c r="A42" s="24" t="s">
        <v>114</v>
      </c>
      <c r="B42" s="23" t="s">
        <v>115</v>
      </c>
      <c r="C42" s="25" t="s">
        <v>98</v>
      </c>
      <c r="D42" s="22" t="s">
        <v>3</v>
      </c>
      <c r="E42" s="26">
        <v>2</v>
      </c>
      <c r="F42" s="24" t="s">
        <v>99</v>
      </c>
      <c r="G42" s="24" t="s">
        <v>100</v>
      </c>
      <c r="H42" s="26" t="s">
        <v>101</v>
      </c>
      <c r="I42" s="35" t="s">
        <v>102</v>
      </c>
      <c r="J42" s="97">
        <f t="shared" si="8"/>
        <v>1</v>
      </c>
      <c r="K42" s="97">
        <f t="shared" si="9"/>
        <v>0</v>
      </c>
      <c r="L42" s="97">
        <f t="shared" si="10"/>
        <v>0</v>
      </c>
      <c r="M42" s="97">
        <f t="shared" si="11"/>
        <v>0</v>
      </c>
    </row>
    <row r="43" spans="1:13" s="27" customFormat="1" ht="25.5">
      <c r="A43" s="24" t="s">
        <v>114</v>
      </c>
      <c r="B43" s="23" t="s">
        <v>115</v>
      </c>
      <c r="C43" s="25" t="s">
        <v>103</v>
      </c>
      <c r="D43" s="22" t="s">
        <v>3</v>
      </c>
      <c r="E43" s="26">
        <v>5</v>
      </c>
      <c r="F43" s="24"/>
      <c r="G43" s="24"/>
      <c r="H43" s="26" t="s">
        <v>71</v>
      </c>
      <c r="I43" s="35"/>
      <c r="J43" s="97">
        <f t="shared" si="8"/>
        <v>1</v>
      </c>
      <c r="K43" s="97">
        <f t="shared" si="9"/>
        <v>0</v>
      </c>
      <c r="L43" s="97">
        <f t="shared" si="10"/>
        <v>0</v>
      </c>
      <c r="M43" s="97">
        <f t="shared" si="11"/>
        <v>0</v>
      </c>
    </row>
    <row r="44" spans="1:13" s="27" customFormat="1" ht="25.5">
      <c r="A44" s="24" t="s">
        <v>114</v>
      </c>
      <c r="B44" s="23" t="s">
        <v>115</v>
      </c>
      <c r="C44" s="25" t="s">
        <v>103</v>
      </c>
      <c r="D44" s="22" t="s">
        <v>3</v>
      </c>
      <c r="E44" s="26">
        <v>5</v>
      </c>
      <c r="F44" s="24"/>
      <c r="G44" s="24"/>
      <c r="H44" s="26" t="s">
        <v>73</v>
      </c>
      <c r="I44" s="35"/>
      <c r="J44" s="97">
        <f t="shared" si="8"/>
        <v>1</v>
      </c>
      <c r="K44" s="97">
        <f t="shared" si="9"/>
        <v>0</v>
      </c>
      <c r="L44" s="97">
        <f t="shared" si="10"/>
        <v>0</v>
      </c>
      <c r="M44" s="97">
        <f t="shared" si="11"/>
        <v>0</v>
      </c>
    </row>
    <row r="45" spans="1:13" s="27" customFormat="1" ht="25.5">
      <c r="A45" s="24" t="s">
        <v>114</v>
      </c>
      <c r="B45" s="23" t="s">
        <v>115</v>
      </c>
      <c r="C45" s="25" t="s">
        <v>103</v>
      </c>
      <c r="D45" s="22" t="s">
        <v>3</v>
      </c>
      <c r="E45" s="26">
        <v>5</v>
      </c>
      <c r="F45" s="24"/>
      <c r="G45" s="24"/>
      <c r="H45" s="26" t="s">
        <v>75</v>
      </c>
      <c r="I45" s="35"/>
      <c r="J45" s="97">
        <f t="shared" si="8"/>
        <v>1</v>
      </c>
      <c r="K45" s="97">
        <f t="shared" si="9"/>
        <v>0</v>
      </c>
      <c r="L45" s="97">
        <f t="shared" si="10"/>
        <v>0</v>
      </c>
      <c r="M45" s="97">
        <f t="shared" si="11"/>
        <v>0</v>
      </c>
    </row>
    <row r="46" spans="1:13" s="27" customFormat="1" ht="25.5">
      <c r="A46" s="24" t="s">
        <v>114</v>
      </c>
      <c r="B46" s="23" t="s">
        <v>115</v>
      </c>
      <c r="C46" s="25" t="s">
        <v>103</v>
      </c>
      <c r="D46" s="22" t="s">
        <v>3</v>
      </c>
      <c r="E46" s="26">
        <v>5</v>
      </c>
      <c r="F46" s="24"/>
      <c r="G46" s="24"/>
      <c r="H46" s="26" t="s">
        <v>84</v>
      </c>
      <c r="I46" s="35"/>
      <c r="J46" s="97">
        <f t="shared" si="8"/>
        <v>1</v>
      </c>
      <c r="K46" s="97">
        <f t="shared" si="9"/>
        <v>0</v>
      </c>
      <c r="L46" s="97">
        <f t="shared" si="10"/>
        <v>0</v>
      </c>
      <c r="M46" s="97">
        <f t="shared" si="11"/>
        <v>0</v>
      </c>
    </row>
    <row r="47" spans="1:13" s="27" customFormat="1" ht="25.5">
      <c r="A47" s="24" t="s">
        <v>114</v>
      </c>
      <c r="B47" s="23" t="s">
        <v>115</v>
      </c>
      <c r="C47" s="25" t="s">
        <v>103</v>
      </c>
      <c r="D47" s="22" t="s">
        <v>3</v>
      </c>
      <c r="E47" s="26">
        <v>5</v>
      </c>
      <c r="F47" s="24"/>
      <c r="G47" s="24"/>
      <c r="H47" s="26" t="s">
        <v>85</v>
      </c>
      <c r="I47" s="35"/>
      <c r="J47" s="97">
        <f t="shared" si="8"/>
        <v>1</v>
      </c>
      <c r="K47" s="97">
        <f t="shared" si="9"/>
        <v>0</v>
      </c>
      <c r="L47" s="97">
        <f t="shared" si="10"/>
        <v>0</v>
      </c>
      <c r="M47" s="97">
        <f t="shared" si="11"/>
        <v>0</v>
      </c>
    </row>
    <row r="48" spans="1:13" s="27" customFormat="1" ht="23.25">
      <c r="A48" s="168" t="s">
        <v>114</v>
      </c>
      <c r="B48" s="169" t="s">
        <v>118</v>
      </c>
      <c r="C48" s="170" t="s">
        <v>1493</v>
      </c>
      <c r="D48" s="171" t="s">
        <v>3</v>
      </c>
      <c r="E48" s="168">
        <v>2</v>
      </c>
      <c r="F48" s="169" t="s">
        <v>35</v>
      </c>
      <c r="G48" s="168" t="s">
        <v>1494</v>
      </c>
      <c r="H48" s="168" t="s">
        <v>1495</v>
      </c>
      <c r="I48" s="172" t="s">
        <v>1496</v>
      </c>
      <c r="J48" s="97">
        <f t="shared" si="8"/>
        <v>1</v>
      </c>
      <c r="K48" s="97">
        <f t="shared" ref="K48:K50" si="12">IF(D48="remota",1,0)</f>
        <v>0</v>
      </c>
      <c r="L48" s="97">
        <f t="shared" ref="L48:L50" si="13">IF(D48="paquete",1,0)</f>
        <v>0</v>
      </c>
      <c r="M48" s="97">
        <f t="shared" ref="M48:M50" si="14">IF(D48="ventana",1,0)</f>
        <v>0</v>
      </c>
    </row>
    <row r="49" spans="1:13" s="27" customFormat="1" ht="23.25">
      <c r="A49" s="168" t="s">
        <v>114</v>
      </c>
      <c r="B49" s="169" t="s">
        <v>118</v>
      </c>
      <c r="C49" s="170" t="s">
        <v>1497</v>
      </c>
      <c r="D49" s="171" t="s">
        <v>3</v>
      </c>
      <c r="E49" s="168">
        <v>2</v>
      </c>
      <c r="F49" s="168" t="s">
        <v>35</v>
      </c>
      <c r="G49" s="168" t="s">
        <v>1494</v>
      </c>
      <c r="H49" s="168" t="s">
        <v>1498</v>
      </c>
      <c r="I49" s="168" t="s">
        <v>1499</v>
      </c>
      <c r="J49" s="97">
        <f t="shared" si="8"/>
        <v>1</v>
      </c>
      <c r="K49" s="97">
        <f t="shared" si="12"/>
        <v>0</v>
      </c>
      <c r="L49" s="97">
        <f t="shared" si="13"/>
        <v>0</v>
      </c>
      <c r="M49" s="97">
        <f t="shared" si="14"/>
        <v>0</v>
      </c>
    </row>
    <row r="50" spans="1:13" s="27" customFormat="1" ht="23.25">
      <c r="A50" s="168" t="s">
        <v>114</v>
      </c>
      <c r="B50" s="169" t="s">
        <v>118</v>
      </c>
      <c r="C50" s="170" t="s">
        <v>1500</v>
      </c>
      <c r="D50" s="171" t="s">
        <v>238</v>
      </c>
      <c r="E50" s="168">
        <v>4</v>
      </c>
      <c r="F50" s="169" t="s">
        <v>1501</v>
      </c>
      <c r="G50" s="169" t="s">
        <v>135</v>
      </c>
      <c r="H50" s="168"/>
      <c r="I50" s="172" t="s">
        <v>1502</v>
      </c>
      <c r="J50" s="97">
        <f t="shared" si="8"/>
        <v>0</v>
      </c>
      <c r="K50" s="97">
        <f t="shared" si="12"/>
        <v>1</v>
      </c>
      <c r="L50" s="97">
        <f t="shared" si="13"/>
        <v>0</v>
      </c>
      <c r="M50" s="97">
        <f t="shared" si="14"/>
        <v>0</v>
      </c>
    </row>
    <row r="51" spans="1:13" s="27" customFormat="1" ht="25.5">
      <c r="A51" s="24" t="s">
        <v>116</v>
      </c>
      <c r="B51" s="23" t="s">
        <v>115</v>
      </c>
      <c r="C51" s="25" t="s">
        <v>105</v>
      </c>
      <c r="D51" s="22" t="s">
        <v>3</v>
      </c>
      <c r="E51" s="26">
        <v>2</v>
      </c>
      <c r="F51" s="24"/>
      <c r="G51" s="24"/>
      <c r="H51" s="24"/>
      <c r="I51" s="35"/>
      <c r="J51" s="97">
        <f t="shared" si="8"/>
        <v>1</v>
      </c>
      <c r="K51" s="97">
        <f t="shared" ref="K51:K58" si="15">IF(D51="remota",1,0)</f>
        <v>0</v>
      </c>
      <c r="L51" s="97">
        <f t="shared" ref="L51:L58" si="16">IF(D51="paquete",1,0)</f>
        <v>0</v>
      </c>
      <c r="M51" s="97">
        <f t="shared" ref="M51:M58" si="17">IF(D51="ventana",1,0)</f>
        <v>0</v>
      </c>
    </row>
    <row r="52" spans="1:13" s="27" customFormat="1" ht="25.5">
      <c r="A52" s="24" t="s">
        <v>116</v>
      </c>
      <c r="B52" s="23" t="s">
        <v>115</v>
      </c>
      <c r="C52" s="25" t="s">
        <v>106</v>
      </c>
      <c r="D52" s="22" t="s">
        <v>3</v>
      </c>
      <c r="E52" s="26">
        <v>2</v>
      </c>
      <c r="F52" s="24"/>
      <c r="G52" s="24"/>
      <c r="H52" s="24"/>
      <c r="I52" s="35"/>
      <c r="J52" s="97">
        <f t="shared" si="8"/>
        <v>1</v>
      </c>
      <c r="K52" s="97">
        <f t="shared" si="15"/>
        <v>0</v>
      </c>
      <c r="L52" s="97">
        <f t="shared" si="16"/>
        <v>0</v>
      </c>
      <c r="M52" s="97">
        <f t="shared" si="17"/>
        <v>0</v>
      </c>
    </row>
    <row r="53" spans="1:13" s="27" customFormat="1" ht="25.5">
      <c r="A53" s="24" t="s">
        <v>116</v>
      </c>
      <c r="B53" s="23" t="s">
        <v>115</v>
      </c>
      <c r="C53" s="25" t="s">
        <v>107</v>
      </c>
      <c r="D53" s="22" t="s">
        <v>3</v>
      </c>
      <c r="E53" s="26">
        <v>2</v>
      </c>
      <c r="F53" s="24"/>
      <c r="G53" s="24"/>
      <c r="H53" s="24"/>
      <c r="I53" s="35"/>
      <c r="J53" s="97">
        <f t="shared" si="8"/>
        <v>1</v>
      </c>
      <c r="K53" s="97">
        <f t="shared" si="15"/>
        <v>0</v>
      </c>
      <c r="L53" s="97">
        <f t="shared" si="16"/>
        <v>0</v>
      </c>
      <c r="M53" s="97">
        <f t="shared" si="17"/>
        <v>0</v>
      </c>
    </row>
    <row r="54" spans="1:13" s="27" customFormat="1" ht="25.5">
      <c r="A54" s="24" t="s">
        <v>116</v>
      </c>
      <c r="B54" s="23" t="s">
        <v>115</v>
      </c>
      <c r="C54" s="25" t="s">
        <v>108</v>
      </c>
      <c r="D54" s="22" t="s">
        <v>3</v>
      </c>
      <c r="E54" s="26">
        <v>2</v>
      </c>
      <c r="F54" s="24"/>
      <c r="G54" s="24"/>
      <c r="H54" s="24"/>
      <c r="I54" s="35"/>
      <c r="J54" s="97">
        <f t="shared" si="8"/>
        <v>1</v>
      </c>
      <c r="K54" s="97">
        <f t="shared" si="15"/>
        <v>0</v>
      </c>
      <c r="L54" s="97">
        <f t="shared" si="16"/>
        <v>0</v>
      </c>
      <c r="M54" s="97">
        <f t="shared" si="17"/>
        <v>0</v>
      </c>
    </row>
    <row r="55" spans="1:13" s="27" customFormat="1" ht="25.5">
      <c r="A55" s="24" t="s">
        <v>116</v>
      </c>
      <c r="B55" s="23" t="s">
        <v>115</v>
      </c>
      <c r="C55" s="25" t="s">
        <v>109</v>
      </c>
      <c r="D55" s="22" t="s">
        <v>3</v>
      </c>
      <c r="E55" s="26">
        <v>2</v>
      </c>
      <c r="F55" s="24"/>
      <c r="G55" s="24"/>
      <c r="H55" s="24"/>
      <c r="I55" s="35"/>
      <c r="J55" s="97">
        <f t="shared" si="8"/>
        <v>1</v>
      </c>
      <c r="K55" s="97">
        <f t="shared" si="15"/>
        <v>0</v>
      </c>
      <c r="L55" s="97">
        <f t="shared" si="16"/>
        <v>0</v>
      </c>
      <c r="M55" s="97">
        <f t="shared" si="17"/>
        <v>0</v>
      </c>
    </row>
    <row r="56" spans="1:13" s="27" customFormat="1" ht="25.5">
      <c r="A56" s="24" t="s">
        <v>116</v>
      </c>
      <c r="B56" s="23" t="s">
        <v>115</v>
      </c>
      <c r="C56" s="25" t="s">
        <v>110</v>
      </c>
      <c r="D56" s="22" t="s">
        <v>3</v>
      </c>
      <c r="E56" s="26">
        <v>2</v>
      </c>
      <c r="F56" s="24"/>
      <c r="G56" s="24"/>
      <c r="H56" s="24"/>
      <c r="I56" s="35"/>
      <c r="J56" s="97">
        <f t="shared" si="8"/>
        <v>1</v>
      </c>
      <c r="K56" s="97">
        <f t="shared" si="15"/>
        <v>0</v>
      </c>
      <c r="L56" s="97">
        <f t="shared" si="16"/>
        <v>0</v>
      </c>
      <c r="M56" s="97">
        <f t="shared" si="17"/>
        <v>0</v>
      </c>
    </row>
    <row r="57" spans="1:13" s="27" customFormat="1" ht="25.5">
      <c r="A57" s="24" t="s">
        <v>116</v>
      </c>
      <c r="B57" s="23" t="s">
        <v>115</v>
      </c>
      <c r="C57" s="25" t="s">
        <v>111</v>
      </c>
      <c r="D57" s="22" t="s">
        <v>3</v>
      </c>
      <c r="E57" s="26">
        <v>2</v>
      </c>
      <c r="F57" s="24"/>
      <c r="G57" s="24"/>
      <c r="H57" s="24"/>
      <c r="I57" s="35"/>
      <c r="J57" s="97">
        <f t="shared" si="8"/>
        <v>1</v>
      </c>
      <c r="K57" s="97">
        <f t="shared" si="15"/>
        <v>0</v>
      </c>
      <c r="L57" s="97">
        <f t="shared" si="16"/>
        <v>0</v>
      </c>
      <c r="M57" s="97">
        <f t="shared" si="17"/>
        <v>0</v>
      </c>
    </row>
    <row r="58" spans="1:13" s="27" customFormat="1" ht="25.5">
      <c r="A58" s="24" t="s">
        <v>116</v>
      </c>
      <c r="B58" s="23" t="s">
        <v>115</v>
      </c>
      <c r="C58" s="25" t="s">
        <v>112</v>
      </c>
      <c r="D58" s="26" t="s">
        <v>7</v>
      </c>
      <c r="E58" s="26">
        <v>5</v>
      </c>
      <c r="F58" s="24"/>
      <c r="G58" s="24"/>
      <c r="H58" s="24"/>
      <c r="I58" s="35"/>
      <c r="J58" s="97">
        <f t="shared" si="8"/>
        <v>0</v>
      </c>
      <c r="K58" s="97">
        <f t="shared" si="15"/>
        <v>0</v>
      </c>
      <c r="L58" s="97">
        <f t="shared" si="16"/>
        <v>1</v>
      </c>
      <c r="M58" s="97">
        <f t="shared" si="17"/>
        <v>0</v>
      </c>
    </row>
    <row r="60" spans="1:13">
      <c r="A60" s="3" t="s">
        <v>2</v>
      </c>
    </row>
    <row r="61" spans="1:13">
      <c r="A61" s="2" t="s">
        <v>3</v>
      </c>
      <c r="E61">
        <f>+COUNTA(A3:A58)</f>
        <v>56</v>
      </c>
      <c r="F61" t="s">
        <v>1234</v>
      </c>
      <c r="J61" s="96">
        <f>SUBTOTAL(109,J3:J58)</f>
        <v>54</v>
      </c>
      <c r="K61" s="96">
        <f>SUBTOTAL(109,K3:K58)</f>
        <v>1</v>
      </c>
      <c r="L61" s="96">
        <f>SUBTOTAL(109,L3:L58)</f>
        <v>1</v>
      </c>
      <c r="M61" s="96">
        <f>SUBTOTAL(109,M3:M58)</f>
        <v>0</v>
      </c>
    </row>
    <row r="62" spans="1:13">
      <c r="A62" s="2" t="s">
        <v>8</v>
      </c>
      <c r="E62">
        <f>+SUM(E3:E58)</f>
        <v>128.5</v>
      </c>
      <c r="F62" t="s">
        <v>1235</v>
      </c>
    </row>
    <row r="63" spans="1:13">
      <c r="A63" s="2" t="s">
        <v>7</v>
      </c>
      <c r="I63" s="98" t="s">
        <v>1246</v>
      </c>
      <c r="J63" s="99">
        <f>SUM(J61:M61)</f>
        <v>56</v>
      </c>
    </row>
    <row r="64" spans="1:13">
      <c r="A64" s="2" t="s">
        <v>9</v>
      </c>
    </row>
    <row r="65" spans="1:1">
      <c r="A65" s="2" t="s">
        <v>10</v>
      </c>
    </row>
  </sheetData>
  <mergeCells count="1">
    <mergeCell ref="A1:I1"/>
  </mergeCells>
  <pageMargins left="0.7" right="0.7" top="0.75" bottom="0.75" header="0.3" footer="0.3"/>
  <pageSetup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opLeftCell="D43" workbookViewId="0">
      <selection activeCell="Q6" sqref="Q6"/>
    </sheetView>
  </sheetViews>
  <sheetFormatPr baseColWidth="10" defaultColWidth="11.375" defaultRowHeight="14.25"/>
  <cols>
    <col min="1" max="1" width="11.375" style="1"/>
    <col min="2" max="2" width="26.75" style="1" bestFit="1" customWidth="1"/>
    <col min="3" max="3" width="41.375" style="1" customWidth="1"/>
    <col min="4" max="4" width="20.875" style="1" customWidth="1"/>
    <col min="5" max="5" width="20.125" style="1" customWidth="1"/>
    <col min="6" max="6" width="15.625" style="1" customWidth="1"/>
    <col min="7" max="8" width="14.375" style="1" customWidth="1"/>
    <col min="9" max="9" width="26.875" style="1" customWidth="1"/>
    <col min="10" max="10" width="22.875" style="1" hidden="1" customWidth="1"/>
    <col min="11" max="16384" width="11.375" style="1"/>
  </cols>
  <sheetData>
    <row r="1" spans="1:14" ht="18">
      <c r="B1" s="10"/>
      <c r="C1" s="10"/>
      <c r="D1" s="10"/>
      <c r="E1" s="10"/>
      <c r="F1" s="10"/>
      <c r="G1" s="10"/>
      <c r="H1" s="10"/>
      <c r="I1" s="10"/>
      <c r="J1" s="10"/>
    </row>
    <row r="2" spans="1:14" s="50" customFormat="1" ht="15">
      <c r="A2" s="48" t="s">
        <v>1</v>
      </c>
      <c r="B2" s="48" t="s">
        <v>12</v>
      </c>
      <c r="C2" s="48" t="s">
        <v>13</v>
      </c>
      <c r="D2" s="48" t="s">
        <v>2</v>
      </c>
      <c r="E2" s="49" t="s">
        <v>4</v>
      </c>
      <c r="F2" s="48" t="s">
        <v>5</v>
      </c>
      <c r="G2" s="48" t="s">
        <v>6</v>
      </c>
      <c r="H2" s="48" t="s">
        <v>11</v>
      </c>
      <c r="I2" s="48" t="s">
        <v>14</v>
      </c>
      <c r="J2" s="49" t="s">
        <v>1238</v>
      </c>
      <c r="K2" s="102" t="s">
        <v>1240</v>
      </c>
      <c r="L2" s="102" t="s">
        <v>1241</v>
      </c>
      <c r="M2" s="102" t="s">
        <v>1242</v>
      </c>
      <c r="N2" s="102" t="s">
        <v>1243</v>
      </c>
    </row>
    <row r="3" spans="1:14" s="13" customFormat="1" ht="38.25">
      <c r="A3" s="12" t="s">
        <v>114</v>
      </c>
      <c r="B3" s="12" t="s">
        <v>169</v>
      </c>
      <c r="C3" s="11" t="s">
        <v>864</v>
      </c>
      <c r="D3" s="29" t="s">
        <v>7</v>
      </c>
      <c r="E3" s="12">
        <v>5</v>
      </c>
      <c r="F3" s="11" t="s">
        <v>179</v>
      </c>
      <c r="G3" s="12" t="s">
        <v>178</v>
      </c>
      <c r="H3" s="12" t="s">
        <v>180</v>
      </c>
      <c r="I3" s="12"/>
      <c r="J3" s="12" t="s">
        <v>104</v>
      </c>
      <c r="K3" s="100">
        <f>IF(D3="minisplit",1,0)</f>
        <v>0</v>
      </c>
      <c r="L3" s="100">
        <f>IF(D3="remota",1,0)</f>
        <v>0</v>
      </c>
      <c r="M3" s="100">
        <f>IF(D3="paquete",1,0)</f>
        <v>1</v>
      </c>
      <c r="N3" s="100">
        <f>IF(D3="ventana",1,0)</f>
        <v>0</v>
      </c>
    </row>
    <row r="4" spans="1:14" s="13" customFormat="1" ht="38.25">
      <c r="A4" s="12" t="s">
        <v>114</v>
      </c>
      <c r="B4" s="12" t="s">
        <v>169</v>
      </c>
      <c r="C4" s="30" t="s">
        <v>864</v>
      </c>
      <c r="D4" s="29" t="s">
        <v>7</v>
      </c>
      <c r="E4" s="12">
        <v>5</v>
      </c>
      <c r="F4" s="11" t="s">
        <v>179</v>
      </c>
      <c r="G4" s="12" t="s">
        <v>178</v>
      </c>
      <c r="H4" s="12" t="s">
        <v>177</v>
      </c>
      <c r="I4" s="12"/>
      <c r="J4" s="12" t="s">
        <v>104</v>
      </c>
      <c r="K4" s="100">
        <f t="shared" ref="K4:K46" si="0">IF(D4="minisplit",1,0)</f>
        <v>0</v>
      </c>
      <c r="L4" s="100">
        <f t="shared" ref="L4:L46" si="1">IF(D4="remota",1,0)</f>
        <v>0</v>
      </c>
      <c r="M4" s="100">
        <f t="shared" ref="M4:M46" si="2">IF(D4="paquete",1,0)</f>
        <v>1</v>
      </c>
      <c r="N4" s="100">
        <f t="shared" ref="N4:N46" si="3">IF(D4="ventana",1,0)</f>
        <v>0</v>
      </c>
    </row>
    <row r="5" spans="1:14" s="13" customFormat="1" ht="31.5" customHeight="1">
      <c r="A5" s="12" t="s">
        <v>114</v>
      </c>
      <c r="B5" s="31" t="s">
        <v>169</v>
      </c>
      <c r="C5" s="32" t="s">
        <v>865</v>
      </c>
      <c r="D5" s="29" t="s">
        <v>7</v>
      </c>
      <c r="E5" s="12">
        <v>5</v>
      </c>
      <c r="F5" s="12"/>
      <c r="G5" s="12"/>
      <c r="H5" s="12"/>
      <c r="I5" s="12"/>
      <c r="J5" s="12" t="s">
        <v>104</v>
      </c>
      <c r="K5" s="100">
        <f t="shared" si="0"/>
        <v>0</v>
      </c>
      <c r="L5" s="100">
        <f t="shared" si="1"/>
        <v>0</v>
      </c>
      <c r="M5" s="100">
        <f t="shared" si="2"/>
        <v>1</v>
      </c>
      <c r="N5" s="100">
        <f t="shared" si="3"/>
        <v>0</v>
      </c>
    </row>
    <row r="6" spans="1:14" s="13" customFormat="1" ht="31.5" customHeight="1">
      <c r="A6" s="12" t="s">
        <v>114</v>
      </c>
      <c r="B6" s="31" t="s">
        <v>169</v>
      </c>
      <c r="C6" s="32" t="s">
        <v>865</v>
      </c>
      <c r="D6" s="29" t="s">
        <v>7</v>
      </c>
      <c r="E6" s="12">
        <v>5</v>
      </c>
      <c r="F6" s="12"/>
      <c r="G6" s="12"/>
      <c r="H6" s="12"/>
      <c r="I6" s="12"/>
      <c r="J6" s="12" t="s">
        <v>104</v>
      </c>
      <c r="K6" s="100">
        <f t="shared" si="0"/>
        <v>0</v>
      </c>
      <c r="L6" s="100">
        <f t="shared" si="1"/>
        <v>0</v>
      </c>
      <c r="M6" s="100">
        <f t="shared" si="2"/>
        <v>1</v>
      </c>
      <c r="N6" s="100">
        <f t="shared" si="3"/>
        <v>0</v>
      </c>
    </row>
    <row r="7" spans="1:14" s="13" customFormat="1" ht="31.5" customHeight="1">
      <c r="A7" s="12" t="s">
        <v>114</v>
      </c>
      <c r="B7" s="31" t="s">
        <v>169</v>
      </c>
      <c r="C7" s="32" t="s">
        <v>865</v>
      </c>
      <c r="D7" s="29" t="s">
        <v>238</v>
      </c>
      <c r="E7" s="12">
        <v>5</v>
      </c>
      <c r="F7" s="12"/>
      <c r="G7" s="12" t="s">
        <v>18</v>
      </c>
      <c r="H7" s="12" t="s">
        <v>175</v>
      </c>
      <c r="I7" s="14" t="s">
        <v>174</v>
      </c>
      <c r="J7" s="12" t="s">
        <v>104</v>
      </c>
      <c r="K7" s="100">
        <f t="shared" si="0"/>
        <v>0</v>
      </c>
      <c r="L7" s="100">
        <f t="shared" si="1"/>
        <v>1</v>
      </c>
      <c r="M7" s="100">
        <f t="shared" si="2"/>
        <v>0</v>
      </c>
      <c r="N7" s="100">
        <f t="shared" si="3"/>
        <v>0</v>
      </c>
    </row>
    <row r="8" spans="1:14" s="13" customFormat="1" ht="25.5">
      <c r="A8" s="12" t="s">
        <v>114</v>
      </c>
      <c r="B8" s="31" t="s">
        <v>169</v>
      </c>
      <c r="C8" s="32" t="s">
        <v>866</v>
      </c>
      <c r="D8" s="29" t="s">
        <v>7</v>
      </c>
      <c r="E8" s="12">
        <v>3</v>
      </c>
      <c r="F8" s="12"/>
      <c r="G8" s="12"/>
      <c r="H8" s="12"/>
      <c r="I8" s="12"/>
      <c r="J8" s="12" t="s">
        <v>173</v>
      </c>
      <c r="K8" s="100">
        <f t="shared" si="0"/>
        <v>0</v>
      </c>
      <c r="L8" s="100">
        <f t="shared" si="1"/>
        <v>0</v>
      </c>
      <c r="M8" s="100">
        <f t="shared" si="2"/>
        <v>1</v>
      </c>
      <c r="N8" s="100">
        <f t="shared" si="3"/>
        <v>0</v>
      </c>
    </row>
    <row r="9" spans="1:14" s="13" customFormat="1" ht="25.5">
      <c r="A9" s="12" t="s">
        <v>114</v>
      </c>
      <c r="B9" s="31" t="s">
        <v>169</v>
      </c>
      <c r="C9" s="32" t="s">
        <v>866</v>
      </c>
      <c r="D9" s="29" t="s">
        <v>7</v>
      </c>
      <c r="E9" s="12">
        <v>3</v>
      </c>
      <c r="F9" s="12"/>
      <c r="G9" s="12"/>
      <c r="H9" s="12"/>
      <c r="I9" s="12"/>
      <c r="J9" s="12" t="s">
        <v>173</v>
      </c>
      <c r="K9" s="100">
        <f t="shared" si="0"/>
        <v>0</v>
      </c>
      <c r="L9" s="100">
        <f t="shared" si="1"/>
        <v>0</v>
      </c>
      <c r="M9" s="100">
        <f t="shared" si="2"/>
        <v>1</v>
      </c>
      <c r="N9" s="100">
        <f t="shared" si="3"/>
        <v>0</v>
      </c>
    </row>
    <row r="10" spans="1:14" s="13" customFormat="1" ht="25.5">
      <c r="A10" s="12" t="s">
        <v>114</v>
      </c>
      <c r="B10" s="31" t="s">
        <v>169</v>
      </c>
      <c r="C10" s="32" t="s">
        <v>866</v>
      </c>
      <c r="D10" s="29" t="s">
        <v>7</v>
      </c>
      <c r="E10" s="12">
        <v>3</v>
      </c>
      <c r="F10" s="12"/>
      <c r="G10" s="12"/>
      <c r="H10" s="12"/>
      <c r="I10" s="12"/>
      <c r="J10" s="12" t="s">
        <v>173</v>
      </c>
      <c r="K10" s="100">
        <f t="shared" si="0"/>
        <v>0</v>
      </c>
      <c r="L10" s="100">
        <f t="shared" si="1"/>
        <v>0</v>
      </c>
      <c r="M10" s="100">
        <f t="shared" si="2"/>
        <v>1</v>
      </c>
      <c r="N10" s="100">
        <f t="shared" si="3"/>
        <v>0</v>
      </c>
    </row>
    <row r="11" spans="1:14" s="13" customFormat="1" ht="25.5">
      <c r="A11" s="12" t="s">
        <v>114</v>
      </c>
      <c r="B11" s="31" t="s">
        <v>169</v>
      </c>
      <c r="C11" s="32" t="s">
        <v>866</v>
      </c>
      <c r="D11" s="29" t="s">
        <v>7</v>
      </c>
      <c r="E11" s="12">
        <v>3</v>
      </c>
      <c r="F11" s="12"/>
      <c r="G11" s="12"/>
      <c r="H11" s="12"/>
      <c r="I11" s="12"/>
      <c r="J11" s="12" t="s">
        <v>173</v>
      </c>
      <c r="K11" s="100">
        <f t="shared" si="0"/>
        <v>0</v>
      </c>
      <c r="L11" s="100">
        <f t="shared" si="1"/>
        <v>0</v>
      </c>
      <c r="M11" s="100">
        <f t="shared" si="2"/>
        <v>1</v>
      </c>
      <c r="N11" s="100">
        <f t="shared" si="3"/>
        <v>0</v>
      </c>
    </row>
    <row r="12" spans="1:14" s="13" customFormat="1" ht="25.5">
      <c r="A12" s="12" t="s">
        <v>114</v>
      </c>
      <c r="B12" s="31" t="s">
        <v>169</v>
      </c>
      <c r="C12" s="32" t="s">
        <v>866</v>
      </c>
      <c r="D12" s="29" t="s">
        <v>7</v>
      </c>
      <c r="E12" s="12">
        <v>5</v>
      </c>
      <c r="F12" s="12"/>
      <c r="G12" s="12"/>
      <c r="H12" s="12"/>
      <c r="I12" s="12"/>
      <c r="J12" s="12" t="s">
        <v>172</v>
      </c>
      <c r="K12" s="100">
        <f t="shared" si="0"/>
        <v>0</v>
      </c>
      <c r="L12" s="100">
        <f t="shared" si="1"/>
        <v>0</v>
      </c>
      <c r="M12" s="100">
        <f t="shared" si="2"/>
        <v>1</v>
      </c>
      <c r="N12" s="100">
        <f t="shared" si="3"/>
        <v>0</v>
      </c>
    </row>
    <row r="13" spans="1:14" s="13" customFormat="1" ht="25.5">
      <c r="A13" s="12" t="s">
        <v>114</v>
      </c>
      <c r="B13" s="31" t="s">
        <v>169</v>
      </c>
      <c r="C13" s="32" t="s">
        <v>866</v>
      </c>
      <c r="D13" s="29" t="s">
        <v>7</v>
      </c>
      <c r="E13" s="12">
        <v>4</v>
      </c>
      <c r="F13" s="12"/>
      <c r="G13" s="12"/>
      <c r="H13" s="12"/>
      <c r="I13" s="12"/>
      <c r="J13" s="12" t="s">
        <v>171</v>
      </c>
      <c r="K13" s="100">
        <f t="shared" si="0"/>
        <v>0</v>
      </c>
      <c r="L13" s="100">
        <f t="shared" si="1"/>
        <v>0</v>
      </c>
      <c r="M13" s="100">
        <f t="shared" si="2"/>
        <v>1</v>
      </c>
      <c r="N13" s="100">
        <f t="shared" si="3"/>
        <v>0</v>
      </c>
    </row>
    <row r="14" spans="1:14" s="13" customFormat="1" ht="25.5">
      <c r="A14" s="12" t="s">
        <v>114</v>
      </c>
      <c r="B14" s="31" t="s">
        <v>169</v>
      </c>
      <c r="C14" s="32" t="s">
        <v>866</v>
      </c>
      <c r="D14" s="29" t="s">
        <v>7</v>
      </c>
      <c r="E14" s="12">
        <v>5</v>
      </c>
      <c r="F14" s="12"/>
      <c r="G14" s="12"/>
      <c r="H14" s="12"/>
      <c r="I14" s="12"/>
      <c r="J14" s="12" t="s">
        <v>172</v>
      </c>
      <c r="K14" s="100">
        <f t="shared" si="0"/>
        <v>0</v>
      </c>
      <c r="L14" s="100">
        <f t="shared" si="1"/>
        <v>0</v>
      </c>
      <c r="M14" s="100">
        <f t="shared" si="2"/>
        <v>1</v>
      </c>
      <c r="N14" s="100">
        <f t="shared" si="3"/>
        <v>0</v>
      </c>
    </row>
    <row r="15" spans="1:14" s="13" customFormat="1" ht="25.5">
      <c r="A15" s="12" t="s">
        <v>114</v>
      </c>
      <c r="B15" s="31" t="s">
        <v>169</v>
      </c>
      <c r="C15" s="32" t="s">
        <v>866</v>
      </c>
      <c r="D15" s="29" t="s">
        <v>7</v>
      </c>
      <c r="E15" s="12">
        <v>4</v>
      </c>
      <c r="F15" s="12"/>
      <c r="G15" s="12"/>
      <c r="H15" s="12"/>
      <c r="I15" s="12"/>
      <c r="J15" s="12" t="s">
        <v>171</v>
      </c>
      <c r="K15" s="100">
        <f t="shared" si="0"/>
        <v>0</v>
      </c>
      <c r="L15" s="100">
        <f t="shared" si="1"/>
        <v>0</v>
      </c>
      <c r="M15" s="100">
        <f t="shared" si="2"/>
        <v>1</v>
      </c>
      <c r="N15" s="100">
        <f t="shared" si="3"/>
        <v>0</v>
      </c>
    </row>
    <row r="16" spans="1:14" s="13" customFormat="1" ht="25.5">
      <c r="A16" s="12" t="s">
        <v>114</v>
      </c>
      <c r="B16" s="31" t="s">
        <v>169</v>
      </c>
      <c r="C16" s="32" t="s">
        <v>866</v>
      </c>
      <c r="D16" s="29" t="s">
        <v>3</v>
      </c>
      <c r="E16" s="11">
        <v>2</v>
      </c>
      <c r="F16" s="12"/>
      <c r="G16" s="12"/>
      <c r="H16" s="12"/>
      <c r="I16" s="12"/>
      <c r="J16" s="11" t="s">
        <v>170</v>
      </c>
      <c r="K16" s="100">
        <f t="shared" si="0"/>
        <v>1</v>
      </c>
      <c r="L16" s="100">
        <f t="shared" si="1"/>
        <v>0</v>
      </c>
      <c r="M16" s="100">
        <f t="shared" si="2"/>
        <v>0</v>
      </c>
      <c r="N16" s="100">
        <f t="shared" si="3"/>
        <v>0</v>
      </c>
    </row>
    <row r="17" spans="1:14" s="13" customFormat="1" ht="25.5">
      <c r="A17" s="12" t="s">
        <v>114</v>
      </c>
      <c r="B17" s="31" t="s">
        <v>169</v>
      </c>
      <c r="C17" s="32" t="s">
        <v>866</v>
      </c>
      <c r="D17" s="29" t="s">
        <v>3</v>
      </c>
      <c r="E17" s="11">
        <v>2</v>
      </c>
      <c r="F17" s="12"/>
      <c r="G17" s="12"/>
      <c r="H17" s="12"/>
      <c r="I17" s="12"/>
      <c r="J17" s="11" t="s">
        <v>168</v>
      </c>
      <c r="K17" s="100">
        <f t="shared" si="0"/>
        <v>1</v>
      </c>
      <c r="L17" s="100">
        <f t="shared" si="1"/>
        <v>0</v>
      </c>
      <c r="M17" s="100">
        <f t="shared" si="2"/>
        <v>0</v>
      </c>
      <c r="N17" s="100">
        <f t="shared" si="3"/>
        <v>0</v>
      </c>
    </row>
    <row r="18" spans="1:14" s="13" customFormat="1" ht="47.25" customHeight="1">
      <c r="A18" s="12" t="s">
        <v>114</v>
      </c>
      <c r="B18" s="12" t="s">
        <v>167</v>
      </c>
      <c r="C18" s="33" t="s">
        <v>166</v>
      </c>
      <c r="D18" s="12" t="s">
        <v>7</v>
      </c>
      <c r="E18" s="12">
        <v>5</v>
      </c>
      <c r="F18" s="12"/>
      <c r="G18" s="12" t="s">
        <v>20</v>
      </c>
      <c r="H18" s="12"/>
      <c r="I18" s="12"/>
      <c r="J18" s="12" t="s">
        <v>104</v>
      </c>
      <c r="K18" s="100">
        <f t="shared" si="0"/>
        <v>0</v>
      </c>
      <c r="L18" s="100">
        <f t="shared" si="1"/>
        <v>0</v>
      </c>
      <c r="M18" s="100">
        <f t="shared" si="2"/>
        <v>1</v>
      </c>
      <c r="N18" s="100">
        <f t="shared" si="3"/>
        <v>0</v>
      </c>
    </row>
    <row r="19" spans="1:14" s="13" customFormat="1" ht="25.5">
      <c r="A19" s="12" t="s">
        <v>114</v>
      </c>
      <c r="B19" s="12" t="s">
        <v>167</v>
      </c>
      <c r="C19" s="11" t="s">
        <v>166</v>
      </c>
      <c r="D19" s="12" t="s">
        <v>7</v>
      </c>
      <c r="E19" s="12">
        <v>5</v>
      </c>
      <c r="F19" s="12"/>
      <c r="G19" s="12"/>
      <c r="H19" s="12"/>
      <c r="I19" s="12"/>
      <c r="J19" s="12" t="s">
        <v>104</v>
      </c>
      <c r="K19" s="100">
        <f t="shared" si="0"/>
        <v>0</v>
      </c>
      <c r="L19" s="100">
        <f t="shared" si="1"/>
        <v>0</v>
      </c>
      <c r="M19" s="100">
        <f t="shared" si="2"/>
        <v>1</v>
      </c>
      <c r="N19" s="100">
        <f t="shared" si="3"/>
        <v>0</v>
      </c>
    </row>
    <row r="20" spans="1:14" s="13" customFormat="1" ht="25.5">
      <c r="A20" s="12" t="s">
        <v>114</v>
      </c>
      <c r="B20" s="11" t="s">
        <v>154</v>
      </c>
      <c r="C20" s="11" t="s">
        <v>153</v>
      </c>
      <c r="D20" s="12" t="s">
        <v>7</v>
      </c>
      <c r="E20" s="12">
        <v>5</v>
      </c>
      <c r="F20" s="12" t="s">
        <v>165</v>
      </c>
      <c r="G20" s="34" t="s">
        <v>164</v>
      </c>
      <c r="H20" s="12"/>
      <c r="I20" s="14" t="s">
        <v>163</v>
      </c>
      <c r="J20" s="12" t="s">
        <v>104</v>
      </c>
      <c r="K20" s="100">
        <f t="shared" si="0"/>
        <v>0</v>
      </c>
      <c r="L20" s="100">
        <f t="shared" si="1"/>
        <v>0</v>
      </c>
      <c r="M20" s="100">
        <f t="shared" si="2"/>
        <v>1</v>
      </c>
      <c r="N20" s="100">
        <f t="shared" si="3"/>
        <v>0</v>
      </c>
    </row>
    <row r="21" spans="1:14" s="13" customFormat="1" ht="31.5" customHeight="1">
      <c r="A21" s="12" t="s">
        <v>114</v>
      </c>
      <c r="B21" s="11" t="s">
        <v>154</v>
      </c>
      <c r="C21" s="11" t="s">
        <v>153</v>
      </c>
      <c r="D21" s="12" t="s">
        <v>7</v>
      </c>
      <c r="E21" s="12">
        <v>5</v>
      </c>
      <c r="F21" s="12" t="s">
        <v>162</v>
      </c>
      <c r="G21" s="12" t="s">
        <v>18</v>
      </c>
      <c r="H21" s="12" t="s">
        <v>161</v>
      </c>
      <c r="I21" s="12" t="s">
        <v>160</v>
      </c>
      <c r="J21" s="12" t="s">
        <v>104</v>
      </c>
      <c r="K21" s="100">
        <f t="shared" si="0"/>
        <v>0</v>
      </c>
      <c r="L21" s="100">
        <f t="shared" si="1"/>
        <v>0</v>
      </c>
      <c r="M21" s="100">
        <f t="shared" si="2"/>
        <v>1</v>
      </c>
      <c r="N21" s="100">
        <f t="shared" si="3"/>
        <v>0</v>
      </c>
    </row>
    <row r="22" spans="1:14" s="13" customFormat="1" ht="31.5" customHeight="1">
      <c r="A22" s="12" t="s">
        <v>114</v>
      </c>
      <c r="B22" s="11" t="s">
        <v>154</v>
      </c>
      <c r="C22" s="11" t="s">
        <v>153</v>
      </c>
      <c r="D22" s="12" t="s">
        <v>7</v>
      </c>
      <c r="E22" s="12">
        <v>5</v>
      </c>
      <c r="F22" s="12"/>
      <c r="G22" s="12" t="s">
        <v>18</v>
      </c>
      <c r="H22" s="12" t="s">
        <v>159</v>
      </c>
      <c r="I22" s="14" t="s">
        <v>158</v>
      </c>
      <c r="J22" s="12" t="s">
        <v>104</v>
      </c>
      <c r="K22" s="100">
        <f t="shared" si="0"/>
        <v>0</v>
      </c>
      <c r="L22" s="100">
        <f t="shared" si="1"/>
        <v>0</v>
      </c>
      <c r="M22" s="100">
        <f t="shared" si="2"/>
        <v>1</v>
      </c>
      <c r="N22" s="100">
        <f t="shared" si="3"/>
        <v>0</v>
      </c>
    </row>
    <row r="23" spans="1:14" s="13" customFormat="1" ht="31.5" customHeight="1">
      <c r="A23" s="12" t="s">
        <v>114</v>
      </c>
      <c r="B23" s="11" t="s">
        <v>154</v>
      </c>
      <c r="C23" s="11" t="s">
        <v>153</v>
      </c>
      <c r="D23" s="12" t="s">
        <v>7</v>
      </c>
      <c r="E23" s="12">
        <v>5</v>
      </c>
      <c r="F23" s="12"/>
      <c r="G23" s="12"/>
      <c r="H23" s="12"/>
      <c r="I23" s="12"/>
      <c r="J23" s="12" t="s">
        <v>104</v>
      </c>
      <c r="K23" s="100">
        <f t="shared" si="0"/>
        <v>0</v>
      </c>
      <c r="L23" s="100">
        <f t="shared" si="1"/>
        <v>0</v>
      </c>
      <c r="M23" s="100">
        <f t="shared" si="2"/>
        <v>1</v>
      </c>
      <c r="N23" s="100">
        <f t="shared" si="3"/>
        <v>0</v>
      </c>
    </row>
    <row r="24" spans="1:14" s="13" customFormat="1" ht="31.5" customHeight="1">
      <c r="A24" s="12" t="s">
        <v>114</v>
      </c>
      <c r="B24" s="11" t="s">
        <v>154</v>
      </c>
      <c r="C24" s="11" t="s">
        <v>153</v>
      </c>
      <c r="D24" s="12" t="s">
        <v>3</v>
      </c>
      <c r="E24" s="12">
        <v>2</v>
      </c>
      <c r="F24" s="12"/>
      <c r="G24" s="12"/>
      <c r="H24" s="12"/>
      <c r="I24" s="12"/>
      <c r="J24" s="12" t="s">
        <v>63</v>
      </c>
      <c r="K24" s="100">
        <f t="shared" si="0"/>
        <v>1</v>
      </c>
      <c r="L24" s="100">
        <f t="shared" si="1"/>
        <v>0</v>
      </c>
      <c r="M24" s="100">
        <f t="shared" si="2"/>
        <v>0</v>
      </c>
      <c r="N24" s="100">
        <f t="shared" si="3"/>
        <v>0</v>
      </c>
    </row>
    <row r="25" spans="1:14" s="13" customFormat="1" ht="31.5" customHeight="1">
      <c r="A25" s="12" t="s">
        <v>114</v>
      </c>
      <c r="B25" s="11" t="s">
        <v>154</v>
      </c>
      <c r="C25" s="11" t="s">
        <v>153</v>
      </c>
      <c r="D25" s="12" t="s">
        <v>3</v>
      </c>
      <c r="E25" s="12">
        <v>2</v>
      </c>
      <c r="F25" s="12"/>
      <c r="G25" s="12" t="s">
        <v>157</v>
      </c>
      <c r="H25" s="12"/>
      <c r="I25" s="12"/>
      <c r="J25" s="12" t="s">
        <v>63</v>
      </c>
      <c r="K25" s="100">
        <f t="shared" si="0"/>
        <v>1</v>
      </c>
      <c r="L25" s="100">
        <f t="shared" si="1"/>
        <v>0</v>
      </c>
      <c r="M25" s="100">
        <f t="shared" si="2"/>
        <v>0</v>
      </c>
      <c r="N25" s="100">
        <f t="shared" si="3"/>
        <v>0</v>
      </c>
    </row>
    <row r="26" spans="1:14" s="13" customFormat="1" ht="31.5" customHeight="1">
      <c r="A26" s="12" t="s">
        <v>114</v>
      </c>
      <c r="B26" s="11" t="s">
        <v>154</v>
      </c>
      <c r="C26" s="11" t="s">
        <v>153</v>
      </c>
      <c r="D26" s="12" t="s">
        <v>3</v>
      </c>
      <c r="E26" s="12">
        <v>2</v>
      </c>
      <c r="F26" s="12"/>
      <c r="G26" s="12" t="s">
        <v>17</v>
      </c>
      <c r="H26" s="12"/>
      <c r="I26" s="12"/>
      <c r="J26" s="12" t="s">
        <v>63</v>
      </c>
      <c r="K26" s="100">
        <f t="shared" si="0"/>
        <v>1</v>
      </c>
      <c r="L26" s="100">
        <f t="shared" si="1"/>
        <v>0</v>
      </c>
      <c r="M26" s="100">
        <f t="shared" si="2"/>
        <v>0</v>
      </c>
      <c r="N26" s="100">
        <f t="shared" si="3"/>
        <v>0</v>
      </c>
    </row>
    <row r="27" spans="1:14" s="13" customFormat="1" ht="31.5" customHeight="1">
      <c r="A27" s="12" t="s">
        <v>114</v>
      </c>
      <c r="B27" s="11" t="s">
        <v>154</v>
      </c>
      <c r="C27" s="11" t="s">
        <v>153</v>
      </c>
      <c r="D27" s="12" t="s">
        <v>3</v>
      </c>
      <c r="E27" s="12">
        <v>1</v>
      </c>
      <c r="F27" s="12"/>
      <c r="G27" s="12" t="s">
        <v>157</v>
      </c>
      <c r="H27" s="12"/>
      <c r="I27" s="12"/>
      <c r="J27" s="12" t="s">
        <v>121</v>
      </c>
      <c r="K27" s="100">
        <f t="shared" si="0"/>
        <v>1</v>
      </c>
      <c r="L27" s="100">
        <f t="shared" si="1"/>
        <v>0</v>
      </c>
      <c r="M27" s="100">
        <f t="shared" si="2"/>
        <v>0</v>
      </c>
      <c r="N27" s="100">
        <f t="shared" si="3"/>
        <v>0</v>
      </c>
    </row>
    <row r="28" spans="1:14" s="13" customFormat="1" ht="31.5" customHeight="1">
      <c r="A28" s="12" t="s">
        <v>114</v>
      </c>
      <c r="B28" s="11" t="s">
        <v>154</v>
      </c>
      <c r="C28" s="11" t="s">
        <v>153</v>
      </c>
      <c r="D28" s="12" t="s">
        <v>3</v>
      </c>
      <c r="E28" s="12">
        <v>2</v>
      </c>
      <c r="F28" s="12"/>
      <c r="G28" s="12" t="s">
        <v>135</v>
      </c>
      <c r="H28" s="12"/>
      <c r="I28" s="12"/>
      <c r="J28" s="12" t="s">
        <v>63</v>
      </c>
      <c r="K28" s="100">
        <f t="shared" si="0"/>
        <v>1</v>
      </c>
      <c r="L28" s="100">
        <f t="shared" si="1"/>
        <v>0</v>
      </c>
      <c r="M28" s="100">
        <f t="shared" si="2"/>
        <v>0</v>
      </c>
      <c r="N28" s="100">
        <f t="shared" si="3"/>
        <v>0</v>
      </c>
    </row>
    <row r="29" spans="1:14" s="13" customFormat="1" ht="31.5" customHeight="1">
      <c r="A29" s="12" t="s">
        <v>114</v>
      </c>
      <c r="B29" s="11" t="s">
        <v>154</v>
      </c>
      <c r="C29" s="11" t="s">
        <v>153</v>
      </c>
      <c r="D29" s="12" t="s">
        <v>3</v>
      </c>
      <c r="E29" s="12">
        <v>2</v>
      </c>
      <c r="F29" s="12"/>
      <c r="G29" s="12" t="s">
        <v>18</v>
      </c>
      <c r="H29" s="12" t="s">
        <v>156</v>
      </c>
      <c r="I29" s="14" t="s">
        <v>155</v>
      </c>
      <c r="J29" s="12" t="s">
        <v>63</v>
      </c>
      <c r="K29" s="100">
        <f t="shared" si="0"/>
        <v>1</v>
      </c>
      <c r="L29" s="100">
        <f t="shared" si="1"/>
        <v>0</v>
      </c>
      <c r="M29" s="100">
        <f t="shared" si="2"/>
        <v>0</v>
      </c>
      <c r="N29" s="100">
        <f t="shared" si="3"/>
        <v>0</v>
      </c>
    </row>
    <row r="30" spans="1:14" s="13" customFormat="1" ht="31.5" customHeight="1">
      <c r="A30" s="12" t="s">
        <v>114</v>
      </c>
      <c r="B30" s="11" t="s">
        <v>154</v>
      </c>
      <c r="C30" s="11" t="s">
        <v>153</v>
      </c>
      <c r="D30" s="12" t="s">
        <v>3</v>
      </c>
      <c r="E30" s="12">
        <v>1</v>
      </c>
      <c r="F30" s="12"/>
      <c r="G30" s="12" t="s">
        <v>17</v>
      </c>
      <c r="H30" s="12"/>
      <c r="I30" s="12"/>
      <c r="J30" s="12" t="s">
        <v>121</v>
      </c>
      <c r="K30" s="100">
        <f t="shared" si="0"/>
        <v>1</v>
      </c>
      <c r="L30" s="100">
        <f t="shared" si="1"/>
        <v>0</v>
      </c>
      <c r="M30" s="100">
        <f t="shared" si="2"/>
        <v>0</v>
      </c>
      <c r="N30" s="100">
        <f t="shared" si="3"/>
        <v>0</v>
      </c>
    </row>
    <row r="31" spans="1:14" s="13" customFormat="1" ht="31.5" customHeight="1">
      <c r="A31" s="12" t="s">
        <v>114</v>
      </c>
      <c r="B31" s="11" t="s">
        <v>154</v>
      </c>
      <c r="C31" s="11" t="s">
        <v>153</v>
      </c>
      <c r="D31" s="12" t="s">
        <v>3</v>
      </c>
      <c r="E31" s="12">
        <v>2</v>
      </c>
      <c r="F31" s="12"/>
      <c r="G31" s="12" t="s">
        <v>17</v>
      </c>
      <c r="H31" s="12"/>
      <c r="I31" s="12"/>
      <c r="J31" s="12" t="s">
        <v>63</v>
      </c>
      <c r="K31" s="100">
        <f t="shared" si="0"/>
        <v>1</v>
      </c>
      <c r="L31" s="100">
        <f t="shared" si="1"/>
        <v>0</v>
      </c>
      <c r="M31" s="100">
        <f t="shared" si="2"/>
        <v>0</v>
      </c>
      <c r="N31" s="100">
        <f t="shared" si="3"/>
        <v>0</v>
      </c>
    </row>
    <row r="32" spans="1:14" s="13" customFormat="1" ht="31.5" customHeight="1">
      <c r="A32" s="12" t="s">
        <v>114</v>
      </c>
      <c r="B32" s="11" t="s">
        <v>154</v>
      </c>
      <c r="C32" s="11" t="s">
        <v>153</v>
      </c>
      <c r="D32" s="12" t="s">
        <v>7</v>
      </c>
      <c r="E32" s="12">
        <v>5</v>
      </c>
      <c r="F32" s="12"/>
      <c r="G32" s="12"/>
      <c r="H32" s="14" t="s">
        <v>152</v>
      </c>
      <c r="I32" s="12"/>
      <c r="J32" s="12" t="s">
        <v>104</v>
      </c>
      <c r="K32" s="100">
        <f t="shared" si="0"/>
        <v>0</v>
      </c>
      <c r="L32" s="100">
        <f t="shared" si="1"/>
        <v>0</v>
      </c>
      <c r="M32" s="100">
        <f t="shared" si="2"/>
        <v>1</v>
      </c>
      <c r="N32" s="100">
        <f t="shared" si="3"/>
        <v>0</v>
      </c>
    </row>
    <row r="33" spans="1:14" s="13" customFormat="1" ht="31.5" customHeight="1">
      <c r="A33" s="12" t="s">
        <v>114</v>
      </c>
      <c r="B33" s="11" t="s">
        <v>148</v>
      </c>
      <c r="C33" s="11" t="s">
        <v>126</v>
      </c>
      <c r="D33" s="12" t="s">
        <v>3</v>
      </c>
      <c r="E33" s="12">
        <v>2</v>
      </c>
      <c r="F33" s="12" t="s">
        <v>151</v>
      </c>
      <c r="G33" s="12" t="s">
        <v>100</v>
      </c>
      <c r="H33" s="14" t="s">
        <v>150</v>
      </c>
      <c r="I33" s="14" t="s">
        <v>149</v>
      </c>
      <c r="J33" s="12" t="s">
        <v>63</v>
      </c>
      <c r="K33" s="100">
        <f t="shared" si="0"/>
        <v>1</v>
      </c>
      <c r="L33" s="100">
        <f t="shared" si="1"/>
        <v>0</v>
      </c>
      <c r="M33" s="100">
        <f t="shared" si="2"/>
        <v>0</v>
      </c>
      <c r="N33" s="100">
        <f t="shared" si="3"/>
        <v>0</v>
      </c>
    </row>
    <row r="34" spans="1:14" s="13" customFormat="1" ht="31.5" customHeight="1">
      <c r="A34" s="12" t="s">
        <v>114</v>
      </c>
      <c r="B34" s="12" t="s">
        <v>148</v>
      </c>
      <c r="C34" s="12" t="s">
        <v>126</v>
      </c>
      <c r="D34" s="12" t="s">
        <v>7</v>
      </c>
      <c r="E34" s="12">
        <v>10</v>
      </c>
      <c r="F34" s="12"/>
      <c r="G34" s="12" t="s">
        <v>18</v>
      </c>
      <c r="H34" s="14" t="s">
        <v>146</v>
      </c>
      <c r="I34" s="12"/>
      <c r="J34" s="12" t="s">
        <v>147</v>
      </c>
      <c r="K34" s="100">
        <f t="shared" si="0"/>
        <v>0</v>
      </c>
      <c r="L34" s="100">
        <f t="shared" si="1"/>
        <v>0</v>
      </c>
      <c r="M34" s="100">
        <f t="shared" si="2"/>
        <v>1</v>
      </c>
      <c r="N34" s="100">
        <f t="shared" si="3"/>
        <v>0</v>
      </c>
    </row>
    <row r="35" spans="1:14" s="13" customFormat="1" ht="31.5" customHeight="1">
      <c r="A35" s="12" t="s">
        <v>114</v>
      </c>
      <c r="B35" s="12" t="s">
        <v>127</v>
      </c>
      <c r="C35" s="12" t="s">
        <v>126</v>
      </c>
      <c r="D35" s="12" t="s">
        <v>3</v>
      </c>
      <c r="E35" s="12">
        <v>2</v>
      </c>
      <c r="F35" s="12"/>
      <c r="G35" s="12" t="s">
        <v>88</v>
      </c>
      <c r="H35" s="12"/>
      <c r="I35" s="12"/>
      <c r="J35" s="12" t="s">
        <v>63</v>
      </c>
      <c r="K35" s="100">
        <f t="shared" si="0"/>
        <v>1</v>
      </c>
      <c r="L35" s="100">
        <f t="shared" si="1"/>
        <v>0</v>
      </c>
      <c r="M35" s="100">
        <f t="shared" si="2"/>
        <v>0</v>
      </c>
      <c r="N35" s="100">
        <f t="shared" si="3"/>
        <v>0</v>
      </c>
    </row>
    <row r="36" spans="1:14" s="13" customFormat="1" ht="31.5" customHeight="1">
      <c r="A36" s="12" t="s">
        <v>114</v>
      </c>
      <c r="B36" s="12" t="s">
        <v>127</v>
      </c>
      <c r="C36" s="12" t="s">
        <v>126</v>
      </c>
      <c r="D36" s="12" t="s">
        <v>3</v>
      </c>
      <c r="E36" s="12">
        <v>2</v>
      </c>
      <c r="F36" s="12"/>
      <c r="G36" s="12" t="s">
        <v>100</v>
      </c>
      <c r="H36" s="14" t="s">
        <v>145</v>
      </c>
      <c r="I36" s="12"/>
      <c r="J36" s="12" t="s">
        <v>63</v>
      </c>
      <c r="K36" s="100">
        <f t="shared" si="0"/>
        <v>1</v>
      </c>
      <c r="L36" s="100">
        <f t="shared" si="1"/>
        <v>0</v>
      </c>
      <c r="M36" s="100">
        <f t="shared" si="2"/>
        <v>0</v>
      </c>
      <c r="N36" s="100">
        <f t="shared" si="3"/>
        <v>0</v>
      </c>
    </row>
    <row r="37" spans="1:14" s="13" customFormat="1" ht="31.5" customHeight="1">
      <c r="A37" s="12" t="s">
        <v>114</v>
      </c>
      <c r="B37" s="12" t="s">
        <v>127</v>
      </c>
      <c r="C37" s="12" t="s">
        <v>126</v>
      </c>
      <c r="D37" s="12" t="s">
        <v>3</v>
      </c>
      <c r="E37" s="12">
        <v>2</v>
      </c>
      <c r="F37" s="12"/>
      <c r="G37" s="12" t="s">
        <v>100</v>
      </c>
      <c r="H37" s="14" t="s">
        <v>144</v>
      </c>
      <c r="I37" s="14" t="s">
        <v>143</v>
      </c>
      <c r="J37" s="12" t="s">
        <v>63</v>
      </c>
      <c r="K37" s="100">
        <f t="shared" si="0"/>
        <v>1</v>
      </c>
      <c r="L37" s="100">
        <f t="shared" si="1"/>
        <v>0</v>
      </c>
      <c r="M37" s="100">
        <f t="shared" si="2"/>
        <v>0</v>
      </c>
      <c r="N37" s="100">
        <f t="shared" si="3"/>
        <v>0</v>
      </c>
    </row>
    <row r="38" spans="1:14" s="13" customFormat="1" ht="31.5" customHeight="1">
      <c r="A38" s="12" t="s">
        <v>114</v>
      </c>
      <c r="B38" s="12" t="s">
        <v>127</v>
      </c>
      <c r="C38" s="12" t="s">
        <v>126</v>
      </c>
      <c r="D38" s="29" t="s">
        <v>238</v>
      </c>
      <c r="E38" s="12">
        <v>7</v>
      </c>
      <c r="F38" s="12"/>
      <c r="G38" s="12" t="s">
        <v>18</v>
      </c>
      <c r="H38" s="12"/>
      <c r="I38" s="12"/>
      <c r="J38" s="12" t="s">
        <v>142</v>
      </c>
      <c r="K38" s="100">
        <f t="shared" si="0"/>
        <v>0</v>
      </c>
      <c r="L38" s="100">
        <f t="shared" si="1"/>
        <v>1</v>
      </c>
      <c r="M38" s="100">
        <f t="shared" si="2"/>
        <v>0</v>
      </c>
      <c r="N38" s="100">
        <f t="shared" si="3"/>
        <v>0</v>
      </c>
    </row>
    <row r="39" spans="1:14" s="13" customFormat="1" ht="31.5" customHeight="1">
      <c r="A39" s="12" t="s">
        <v>114</v>
      </c>
      <c r="B39" s="12" t="s">
        <v>127</v>
      </c>
      <c r="C39" s="12" t="s">
        <v>126</v>
      </c>
      <c r="D39" s="12" t="s">
        <v>7</v>
      </c>
      <c r="E39" s="12">
        <v>5</v>
      </c>
      <c r="F39" s="12" t="s">
        <v>141</v>
      </c>
      <c r="G39" s="12" t="s">
        <v>18</v>
      </c>
      <c r="H39" s="12"/>
      <c r="I39" s="14" t="s">
        <v>140</v>
      </c>
      <c r="J39" s="12" t="s">
        <v>104</v>
      </c>
      <c r="K39" s="100">
        <f t="shared" si="0"/>
        <v>0</v>
      </c>
      <c r="L39" s="100">
        <f t="shared" si="1"/>
        <v>0</v>
      </c>
      <c r="M39" s="100">
        <f t="shared" si="2"/>
        <v>1</v>
      </c>
      <c r="N39" s="100">
        <f t="shared" si="3"/>
        <v>0</v>
      </c>
    </row>
    <row r="40" spans="1:14" s="13" customFormat="1" ht="31.5" customHeight="1">
      <c r="A40" s="12" t="s">
        <v>114</v>
      </c>
      <c r="B40" s="12" t="s">
        <v>127</v>
      </c>
      <c r="C40" s="12" t="s">
        <v>126</v>
      </c>
      <c r="D40" s="12" t="s">
        <v>7</v>
      </c>
      <c r="E40" s="12">
        <v>5</v>
      </c>
      <c r="F40" s="12" t="s">
        <v>133</v>
      </c>
      <c r="G40" s="12"/>
      <c r="H40" s="12" t="s">
        <v>139</v>
      </c>
      <c r="I40" s="14" t="s">
        <v>138</v>
      </c>
      <c r="J40" s="12" t="s">
        <v>104</v>
      </c>
      <c r="K40" s="100">
        <f t="shared" si="0"/>
        <v>0</v>
      </c>
      <c r="L40" s="100">
        <f t="shared" si="1"/>
        <v>0</v>
      </c>
      <c r="M40" s="100">
        <f t="shared" si="2"/>
        <v>1</v>
      </c>
      <c r="N40" s="100">
        <f t="shared" si="3"/>
        <v>0</v>
      </c>
    </row>
    <row r="41" spans="1:14" s="13" customFormat="1" ht="31.5" customHeight="1">
      <c r="A41" s="12" t="s">
        <v>114</v>
      </c>
      <c r="B41" s="12" t="s">
        <v>127</v>
      </c>
      <c r="C41" s="12" t="s">
        <v>126</v>
      </c>
      <c r="D41" s="12" t="s">
        <v>7</v>
      </c>
      <c r="E41" s="12">
        <v>3</v>
      </c>
      <c r="F41" s="12" t="s">
        <v>136</v>
      </c>
      <c r="G41" s="12" t="s">
        <v>135</v>
      </c>
      <c r="H41" s="12"/>
      <c r="I41" s="12" t="s">
        <v>137</v>
      </c>
      <c r="J41" s="12" t="s">
        <v>113</v>
      </c>
      <c r="K41" s="100">
        <f t="shared" si="0"/>
        <v>0</v>
      </c>
      <c r="L41" s="100">
        <f t="shared" si="1"/>
        <v>0</v>
      </c>
      <c r="M41" s="100">
        <f t="shared" si="2"/>
        <v>1</v>
      </c>
      <c r="N41" s="100">
        <f t="shared" si="3"/>
        <v>0</v>
      </c>
    </row>
    <row r="42" spans="1:14" s="13" customFormat="1" ht="31.5" customHeight="1">
      <c r="A42" s="12" t="s">
        <v>114</v>
      </c>
      <c r="B42" s="12" t="s">
        <v>127</v>
      </c>
      <c r="C42" s="12" t="s">
        <v>126</v>
      </c>
      <c r="D42" s="12" t="s">
        <v>7</v>
      </c>
      <c r="E42" s="12">
        <v>3</v>
      </c>
      <c r="F42" s="12" t="s">
        <v>136</v>
      </c>
      <c r="G42" s="12" t="s">
        <v>135</v>
      </c>
      <c r="H42" s="12"/>
      <c r="I42" s="12" t="s">
        <v>134</v>
      </c>
      <c r="J42" s="12" t="s">
        <v>113</v>
      </c>
      <c r="K42" s="100">
        <f t="shared" si="0"/>
        <v>0</v>
      </c>
      <c r="L42" s="100">
        <f t="shared" si="1"/>
        <v>0</v>
      </c>
      <c r="M42" s="100">
        <f t="shared" si="2"/>
        <v>1</v>
      </c>
      <c r="N42" s="100">
        <f t="shared" si="3"/>
        <v>0</v>
      </c>
    </row>
    <row r="43" spans="1:14" s="13" customFormat="1" ht="31.5" customHeight="1">
      <c r="A43" s="12" t="s">
        <v>114</v>
      </c>
      <c r="B43" s="12" t="s">
        <v>127</v>
      </c>
      <c r="C43" s="12" t="s">
        <v>126</v>
      </c>
      <c r="D43" s="12" t="s">
        <v>7</v>
      </c>
      <c r="E43" s="12">
        <v>5</v>
      </c>
      <c r="F43" s="12" t="s">
        <v>133</v>
      </c>
      <c r="G43" s="12"/>
      <c r="H43" s="14" t="s">
        <v>132</v>
      </c>
      <c r="I43" s="14" t="s">
        <v>131</v>
      </c>
      <c r="J43" s="12" t="s">
        <v>104</v>
      </c>
      <c r="K43" s="100">
        <f t="shared" si="0"/>
        <v>0</v>
      </c>
      <c r="L43" s="100">
        <f t="shared" si="1"/>
        <v>0</v>
      </c>
      <c r="M43" s="100">
        <f t="shared" si="2"/>
        <v>1</v>
      </c>
      <c r="N43" s="100">
        <f t="shared" si="3"/>
        <v>0</v>
      </c>
    </row>
    <row r="44" spans="1:14" s="13" customFormat="1" ht="31.5" customHeight="1">
      <c r="A44" s="12" t="s">
        <v>114</v>
      </c>
      <c r="B44" s="12" t="s">
        <v>127</v>
      </c>
      <c r="C44" s="12" t="s">
        <v>126</v>
      </c>
      <c r="D44" s="12" t="s">
        <v>7</v>
      </c>
      <c r="E44" s="12">
        <v>5</v>
      </c>
      <c r="F44" s="12" t="s">
        <v>130</v>
      </c>
      <c r="G44" s="12"/>
      <c r="H44" s="12" t="s">
        <v>129</v>
      </c>
      <c r="I44" s="14" t="s">
        <v>128</v>
      </c>
      <c r="J44" s="12" t="s">
        <v>104</v>
      </c>
      <c r="K44" s="100">
        <f t="shared" si="0"/>
        <v>0</v>
      </c>
      <c r="L44" s="100">
        <f t="shared" si="1"/>
        <v>0</v>
      </c>
      <c r="M44" s="100">
        <f t="shared" si="2"/>
        <v>1</v>
      </c>
      <c r="N44" s="100">
        <f t="shared" si="3"/>
        <v>0</v>
      </c>
    </row>
    <row r="45" spans="1:14" s="13" customFormat="1" ht="31.5" customHeight="1">
      <c r="A45" s="12" t="s">
        <v>114</v>
      </c>
      <c r="B45" s="12" t="s">
        <v>127</v>
      </c>
      <c r="C45" s="12" t="s">
        <v>126</v>
      </c>
      <c r="D45" s="29" t="s">
        <v>238</v>
      </c>
      <c r="E45" s="12">
        <v>15</v>
      </c>
      <c r="F45" s="12"/>
      <c r="G45" s="12"/>
      <c r="H45" s="12"/>
      <c r="I45" s="14"/>
      <c r="J45" s="12" t="s">
        <v>124</v>
      </c>
      <c r="K45" s="100">
        <f t="shared" si="0"/>
        <v>0</v>
      </c>
      <c r="L45" s="100">
        <f t="shared" si="1"/>
        <v>1</v>
      </c>
      <c r="M45" s="100">
        <f t="shared" si="2"/>
        <v>0</v>
      </c>
      <c r="N45" s="100">
        <f t="shared" si="3"/>
        <v>0</v>
      </c>
    </row>
    <row r="46" spans="1:14" s="13" customFormat="1" ht="31.5" customHeight="1">
      <c r="A46" s="12" t="s">
        <v>114</v>
      </c>
      <c r="B46" s="11" t="s">
        <v>123</v>
      </c>
      <c r="C46" s="11" t="s">
        <v>122</v>
      </c>
      <c r="D46" s="12" t="s">
        <v>3</v>
      </c>
      <c r="E46" s="12">
        <v>1</v>
      </c>
      <c r="F46" s="12"/>
      <c r="G46" s="12"/>
      <c r="H46" s="14" t="s">
        <v>120</v>
      </c>
      <c r="I46" s="14" t="s">
        <v>119</v>
      </c>
      <c r="J46" s="12" t="s">
        <v>121</v>
      </c>
      <c r="K46" s="100">
        <f t="shared" si="0"/>
        <v>1</v>
      </c>
      <c r="L46" s="100">
        <f t="shared" si="1"/>
        <v>0</v>
      </c>
      <c r="M46" s="100">
        <f t="shared" si="2"/>
        <v>0</v>
      </c>
      <c r="N46" s="100">
        <f t="shared" si="3"/>
        <v>0</v>
      </c>
    </row>
    <row r="49" spans="5:14">
      <c r="E49">
        <f>+COUNTA(A3:A46)</f>
        <v>44</v>
      </c>
      <c r="F49" t="s">
        <v>1234</v>
      </c>
      <c r="J49"/>
      <c r="K49" s="96">
        <f>SUBTOTAL(109,K3:K46)</f>
        <v>15</v>
      </c>
      <c r="L49" s="96">
        <f t="shared" ref="L49:N49" si="4">SUBTOTAL(109,L3:L46)</f>
        <v>3</v>
      </c>
      <c r="M49" s="96">
        <f t="shared" si="4"/>
        <v>26</v>
      </c>
      <c r="N49" s="96">
        <f t="shared" si="4"/>
        <v>0</v>
      </c>
    </row>
    <row r="50" spans="5:14">
      <c r="E50">
        <f>+SUM(E3:E46)</f>
        <v>175</v>
      </c>
      <c r="F50" t="s">
        <v>1235</v>
      </c>
      <c r="J50"/>
      <c r="K50"/>
      <c r="L50"/>
      <c r="M50"/>
      <c r="N50"/>
    </row>
    <row r="51" spans="5:14">
      <c r="J51" s="98" t="s">
        <v>1246</v>
      </c>
      <c r="K51" s="99">
        <f>SUM(K49:N49)</f>
        <v>44</v>
      </c>
      <c r="L51"/>
      <c r="M51"/>
      <c r="N51"/>
    </row>
  </sheetData>
  <pageMargins left="0.7" right="0.7" top="0.75" bottom="0.75" header="0.3" footer="0.3"/>
  <pageSetup scale="5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opLeftCell="C1" workbookViewId="0">
      <selection activeCell="P12" sqref="P12"/>
    </sheetView>
  </sheetViews>
  <sheetFormatPr baseColWidth="10" defaultColWidth="11.375" defaultRowHeight="14.25"/>
  <cols>
    <col min="1" max="1" width="17.25" style="1" customWidth="1"/>
    <col min="2" max="2" width="35.25" style="1" customWidth="1"/>
    <col min="3" max="3" width="41.375" style="1" customWidth="1"/>
    <col min="4" max="4" width="20.875" style="1" customWidth="1"/>
    <col min="5" max="5" width="20.125" style="1" customWidth="1"/>
    <col min="6" max="6" width="15.625" style="1" customWidth="1"/>
    <col min="7" max="8" width="14.375" style="1" customWidth="1"/>
    <col min="9" max="9" width="15.875" style="1" customWidth="1"/>
    <col min="10" max="10" width="23" style="1" hidden="1" customWidth="1"/>
    <col min="11" max="16384" width="11.375" style="1"/>
  </cols>
  <sheetData>
    <row r="1" spans="1:14" s="52" customFormat="1" ht="15">
      <c r="A1" s="48" t="s">
        <v>1</v>
      </c>
      <c r="B1" s="48" t="s">
        <v>12</v>
      </c>
      <c r="C1" s="51" t="s">
        <v>13</v>
      </c>
      <c r="D1" s="48" t="s">
        <v>2</v>
      </c>
      <c r="E1" s="49" t="s">
        <v>4</v>
      </c>
      <c r="F1" s="48" t="s">
        <v>5</v>
      </c>
      <c r="G1" s="48" t="s">
        <v>6</v>
      </c>
      <c r="H1" s="48" t="s">
        <v>11</v>
      </c>
      <c r="I1" s="48" t="s">
        <v>14</v>
      </c>
      <c r="J1" s="48" t="s">
        <v>1238</v>
      </c>
      <c r="K1" s="102" t="s">
        <v>1240</v>
      </c>
      <c r="L1" s="102" t="s">
        <v>1241</v>
      </c>
      <c r="M1" s="102" t="s">
        <v>1242</v>
      </c>
      <c r="N1" s="102" t="s">
        <v>1243</v>
      </c>
    </row>
    <row r="2" spans="1:14" s="17" customFormat="1" ht="25.5">
      <c r="A2" s="24" t="s">
        <v>114</v>
      </c>
      <c r="B2" s="35" t="s">
        <v>198</v>
      </c>
      <c r="C2" s="36" t="s">
        <v>867</v>
      </c>
      <c r="D2" s="105" t="s">
        <v>7</v>
      </c>
      <c r="E2" s="24">
        <v>5</v>
      </c>
      <c r="F2" s="24" t="s">
        <v>207</v>
      </c>
      <c r="G2" s="38" t="s">
        <v>206</v>
      </c>
      <c r="H2" s="38" t="s">
        <v>205</v>
      </c>
      <c r="I2" s="24" t="s">
        <v>204</v>
      </c>
      <c r="J2" s="24" t="s">
        <v>104</v>
      </c>
      <c r="K2" s="100">
        <f>IF(D2="minisplit",1,0)</f>
        <v>0</v>
      </c>
      <c r="L2" s="100">
        <f>IF(D2="remota",1,0)</f>
        <v>0</v>
      </c>
      <c r="M2" s="100">
        <f>IF(D2="paquete",1,0)</f>
        <v>1</v>
      </c>
      <c r="N2" s="100">
        <f>IF(D2="ventana",1,0)</f>
        <v>0</v>
      </c>
    </row>
    <row r="3" spans="1:14" s="17" customFormat="1" ht="25.5">
      <c r="A3" s="24" t="s">
        <v>114</v>
      </c>
      <c r="B3" s="35" t="s">
        <v>198</v>
      </c>
      <c r="C3" s="36" t="s">
        <v>867</v>
      </c>
      <c r="D3" s="105" t="s">
        <v>7</v>
      </c>
      <c r="E3" s="24">
        <v>5</v>
      </c>
      <c r="F3" s="24"/>
      <c r="G3" s="38" t="s">
        <v>20</v>
      </c>
      <c r="H3" s="38" t="s">
        <v>203</v>
      </c>
      <c r="I3" s="24" t="s">
        <v>202</v>
      </c>
      <c r="J3" s="24" t="s">
        <v>104</v>
      </c>
      <c r="K3" s="100">
        <f t="shared" ref="K3:K12" si="0">IF(D3="minisplit",1,0)</f>
        <v>0</v>
      </c>
      <c r="L3" s="100">
        <f t="shared" ref="L3:L12" si="1">IF(D3="remota",1,0)</f>
        <v>0</v>
      </c>
      <c r="M3" s="100">
        <f t="shared" ref="M3:M12" si="2">IF(D3="paquete",1,0)</f>
        <v>1</v>
      </c>
      <c r="N3" s="100">
        <f t="shared" ref="N3:N12" si="3">IF(D3="ventana",1,0)</f>
        <v>0</v>
      </c>
    </row>
    <row r="4" spans="1:14" s="17" customFormat="1" ht="25.5">
      <c r="A4" s="24" t="s">
        <v>114</v>
      </c>
      <c r="B4" s="35" t="s">
        <v>198</v>
      </c>
      <c r="C4" s="36" t="s">
        <v>867</v>
      </c>
      <c r="D4" s="105" t="s">
        <v>7</v>
      </c>
      <c r="E4" s="24">
        <v>4</v>
      </c>
      <c r="F4" s="24"/>
      <c r="G4" s="38" t="s">
        <v>20</v>
      </c>
      <c r="H4" s="38" t="s">
        <v>200</v>
      </c>
      <c r="I4" s="24" t="s">
        <v>199</v>
      </c>
      <c r="J4" s="24" t="s">
        <v>201</v>
      </c>
      <c r="K4" s="100">
        <f t="shared" si="0"/>
        <v>0</v>
      </c>
      <c r="L4" s="100">
        <f t="shared" si="1"/>
        <v>0</v>
      </c>
      <c r="M4" s="100">
        <f t="shared" si="2"/>
        <v>1</v>
      </c>
      <c r="N4" s="100">
        <f t="shared" si="3"/>
        <v>0</v>
      </c>
    </row>
    <row r="5" spans="1:14" s="17" customFormat="1" ht="25.5">
      <c r="A5" s="24" t="s">
        <v>114</v>
      </c>
      <c r="B5" s="35" t="s">
        <v>198</v>
      </c>
      <c r="C5" s="36" t="s">
        <v>867</v>
      </c>
      <c r="D5" s="37" t="s">
        <v>3</v>
      </c>
      <c r="E5" s="24">
        <v>3</v>
      </c>
      <c r="F5" s="24"/>
      <c r="G5" s="38" t="s">
        <v>190</v>
      </c>
      <c r="H5" s="38" t="s">
        <v>197</v>
      </c>
      <c r="I5" s="24" t="s">
        <v>196</v>
      </c>
      <c r="J5" s="24" t="s">
        <v>113</v>
      </c>
      <c r="K5" s="100">
        <f t="shared" si="0"/>
        <v>1</v>
      </c>
      <c r="L5" s="100">
        <f t="shared" si="1"/>
        <v>0</v>
      </c>
      <c r="M5" s="100">
        <f t="shared" si="2"/>
        <v>0</v>
      </c>
      <c r="N5" s="100">
        <f t="shared" si="3"/>
        <v>0</v>
      </c>
    </row>
    <row r="6" spans="1:14" s="17" customFormat="1" ht="18">
      <c r="A6" s="24" t="s">
        <v>116</v>
      </c>
      <c r="B6" s="35" t="s">
        <v>194</v>
      </c>
      <c r="C6" s="36" t="s">
        <v>868</v>
      </c>
      <c r="D6" s="37" t="s">
        <v>3</v>
      </c>
      <c r="E6" s="24">
        <v>2.5</v>
      </c>
      <c r="F6" s="24"/>
      <c r="G6" s="24"/>
      <c r="H6" s="24" t="s">
        <v>195</v>
      </c>
      <c r="I6" s="24"/>
      <c r="J6" s="24"/>
      <c r="K6" s="100">
        <f t="shared" si="0"/>
        <v>1</v>
      </c>
      <c r="L6" s="100">
        <f t="shared" si="1"/>
        <v>0</v>
      </c>
      <c r="M6" s="100">
        <f t="shared" si="2"/>
        <v>0</v>
      </c>
      <c r="N6" s="100">
        <f t="shared" si="3"/>
        <v>0</v>
      </c>
    </row>
    <row r="7" spans="1:14" s="17" customFormat="1" ht="18">
      <c r="A7" s="24" t="s">
        <v>116</v>
      </c>
      <c r="B7" s="35" t="s">
        <v>194</v>
      </c>
      <c r="C7" s="36" t="s">
        <v>868</v>
      </c>
      <c r="D7" s="37" t="s">
        <v>3</v>
      </c>
      <c r="E7" s="24">
        <v>2.5</v>
      </c>
      <c r="F7" s="24"/>
      <c r="G7" s="24"/>
      <c r="H7" s="24" t="s">
        <v>193</v>
      </c>
      <c r="I7" s="24"/>
      <c r="J7" s="24"/>
      <c r="K7" s="100">
        <f t="shared" si="0"/>
        <v>1</v>
      </c>
      <c r="L7" s="100">
        <f t="shared" si="1"/>
        <v>0</v>
      </c>
      <c r="M7" s="100">
        <f t="shared" si="2"/>
        <v>0</v>
      </c>
      <c r="N7" s="100">
        <f t="shared" si="3"/>
        <v>0</v>
      </c>
    </row>
    <row r="8" spans="1:14" s="17" customFormat="1" ht="38.25">
      <c r="A8" s="23" t="s">
        <v>187</v>
      </c>
      <c r="B8" s="39" t="s">
        <v>186</v>
      </c>
      <c r="C8" s="40" t="s">
        <v>869</v>
      </c>
      <c r="D8" s="105" t="s">
        <v>7</v>
      </c>
      <c r="E8" s="24">
        <v>5</v>
      </c>
      <c r="F8" s="24"/>
      <c r="G8" s="24" t="s">
        <v>190</v>
      </c>
      <c r="H8" s="24" t="s">
        <v>192</v>
      </c>
      <c r="I8" s="24" t="s">
        <v>191</v>
      </c>
      <c r="J8" s="24" t="s">
        <v>104</v>
      </c>
      <c r="K8" s="100">
        <f t="shared" si="0"/>
        <v>0</v>
      </c>
      <c r="L8" s="100">
        <f t="shared" si="1"/>
        <v>0</v>
      </c>
      <c r="M8" s="100">
        <f t="shared" si="2"/>
        <v>1</v>
      </c>
      <c r="N8" s="100">
        <f t="shared" si="3"/>
        <v>0</v>
      </c>
    </row>
    <row r="9" spans="1:14" s="17" customFormat="1" ht="38.25">
      <c r="A9" s="23" t="s">
        <v>187</v>
      </c>
      <c r="B9" s="39" t="s">
        <v>186</v>
      </c>
      <c r="C9" s="40" t="s">
        <v>869</v>
      </c>
      <c r="D9" s="105" t="s">
        <v>7</v>
      </c>
      <c r="E9" s="24">
        <v>5</v>
      </c>
      <c r="F9" s="24"/>
      <c r="G9" s="24" t="s">
        <v>190</v>
      </c>
      <c r="H9" s="24" t="s">
        <v>189</v>
      </c>
      <c r="I9" s="24" t="s">
        <v>188</v>
      </c>
      <c r="J9" s="24" t="s">
        <v>104</v>
      </c>
      <c r="K9" s="100">
        <f t="shared" si="0"/>
        <v>0</v>
      </c>
      <c r="L9" s="100">
        <f t="shared" si="1"/>
        <v>0</v>
      </c>
      <c r="M9" s="100">
        <f t="shared" si="2"/>
        <v>1</v>
      </c>
      <c r="N9" s="100">
        <f t="shared" si="3"/>
        <v>0</v>
      </c>
    </row>
    <row r="10" spans="1:14" s="17" customFormat="1" ht="38.25">
      <c r="A10" s="23" t="s">
        <v>187</v>
      </c>
      <c r="B10" s="39" t="s">
        <v>186</v>
      </c>
      <c r="C10" s="40" t="s">
        <v>869</v>
      </c>
      <c r="D10" s="37" t="s">
        <v>3</v>
      </c>
      <c r="E10" s="24">
        <v>2</v>
      </c>
      <c r="F10" s="24"/>
      <c r="G10" s="24"/>
      <c r="H10" s="24" t="s">
        <v>185</v>
      </c>
      <c r="I10" s="24" t="s">
        <v>184</v>
      </c>
      <c r="J10" s="24"/>
      <c r="K10" s="100">
        <f t="shared" si="0"/>
        <v>1</v>
      </c>
      <c r="L10" s="100">
        <f t="shared" si="1"/>
        <v>0</v>
      </c>
      <c r="M10" s="100">
        <f t="shared" si="2"/>
        <v>0</v>
      </c>
      <c r="N10" s="100">
        <f t="shared" si="3"/>
        <v>0</v>
      </c>
    </row>
    <row r="11" spans="1:14" s="17" customFormat="1" ht="25.5">
      <c r="A11" s="24" t="s">
        <v>176</v>
      </c>
      <c r="B11" s="35" t="s">
        <v>182</v>
      </c>
      <c r="C11" s="36" t="s">
        <v>870</v>
      </c>
      <c r="D11" s="37" t="s">
        <v>3</v>
      </c>
      <c r="E11" s="24">
        <v>1</v>
      </c>
      <c r="F11" s="24"/>
      <c r="G11" s="24" t="s">
        <v>19</v>
      </c>
      <c r="H11" s="24" t="s">
        <v>183</v>
      </c>
      <c r="I11" s="24"/>
      <c r="J11" s="24" t="s">
        <v>121</v>
      </c>
      <c r="K11" s="100">
        <f t="shared" si="0"/>
        <v>1</v>
      </c>
      <c r="L11" s="100">
        <f t="shared" si="1"/>
        <v>0</v>
      </c>
      <c r="M11" s="100">
        <f t="shared" si="2"/>
        <v>0</v>
      </c>
      <c r="N11" s="100">
        <f t="shared" si="3"/>
        <v>0</v>
      </c>
    </row>
    <row r="12" spans="1:14" s="17" customFormat="1" ht="25.5">
      <c r="A12" s="24" t="s">
        <v>176</v>
      </c>
      <c r="B12" s="35" t="s">
        <v>182</v>
      </c>
      <c r="C12" s="36" t="s">
        <v>870</v>
      </c>
      <c r="D12" s="37" t="s">
        <v>3</v>
      </c>
      <c r="E12" s="24">
        <v>1</v>
      </c>
      <c r="F12" s="24"/>
      <c r="G12" s="24" t="s">
        <v>19</v>
      </c>
      <c r="H12" s="24" t="s">
        <v>181</v>
      </c>
      <c r="I12" s="24"/>
      <c r="J12" s="24" t="s">
        <v>121</v>
      </c>
      <c r="K12" s="100">
        <f t="shared" si="0"/>
        <v>1</v>
      </c>
      <c r="L12" s="100">
        <f t="shared" si="1"/>
        <v>0</v>
      </c>
      <c r="M12" s="100">
        <f t="shared" si="2"/>
        <v>0</v>
      </c>
      <c r="N12" s="100">
        <f t="shared" si="3"/>
        <v>0</v>
      </c>
    </row>
    <row r="15" spans="1:14">
      <c r="E15">
        <f>+COUNTA(A2:A12)</f>
        <v>11</v>
      </c>
      <c r="F15" t="s">
        <v>1234</v>
      </c>
      <c r="I15"/>
      <c r="J15" s="96" t="e">
        <f>SUBTOTAL(109,#REF!)</f>
        <v>#REF!</v>
      </c>
      <c r="K15" s="96">
        <f>SUBTOTAL(109,K2:K12)</f>
        <v>6</v>
      </c>
      <c r="L15" s="96">
        <f t="shared" ref="L15:N15" si="4">SUBTOTAL(109,L2:L12)</f>
        <v>0</v>
      </c>
      <c r="M15" s="96">
        <f t="shared" si="4"/>
        <v>5</v>
      </c>
      <c r="N15" s="96">
        <f t="shared" si="4"/>
        <v>0</v>
      </c>
    </row>
    <row r="16" spans="1:14">
      <c r="E16">
        <f>+SUM(E2:E12)</f>
        <v>36</v>
      </c>
      <c r="F16" t="s">
        <v>1235</v>
      </c>
      <c r="I16"/>
      <c r="J16"/>
      <c r="K16"/>
      <c r="L16"/>
      <c r="M16"/>
    </row>
    <row r="17" spans="9:13">
      <c r="I17" s="98" t="s">
        <v>1246</v>
      </c>
      <c r="J17" s="99" t="e">
        <f>SUM(J15:M15)</f>
        <v>#REF!</v>
      </c>
      <c r="K17" s="99">
        <f>SUM(K15:N15)</f>
        <v>11</v>
      </c>
      <c r="L17"/>
      <c r="M17"/>
    </row>
  </sheetData>
  <pageMargins left="0.7" right="0.7" top="0.75" bottom="0.75" header="0.3" footer="0.3"/>
  <pageSetup scale="5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72"/>
  <sheetViews>
    <sheetView topLeftCell="D61" workbookViewId="0">
      <selection activeCell="O67" sqref="O67"/>
    </sheetView>
  </sheetViews>
  <sheetFormatPr baseColWidth="10" defaultColWidth="11.375" defaultRowHeight="18"/>
  <cols>
    <col min="1" max="1" width="24.25" style="17" customWidth="1"/>
    <col min="2" max="2" width="15.75" style="17" customWidth="1"/>
    <col min="3" max="3" width="35.25" style="17" customWidth="1"/>
    <col min="4" max="4" width="41.375" style="17" customWidth="1"/>
    <col min="5" max="5" width="20.875" style="17" customWidth="1"/>
    <col min="6" max="6" width="20.125" style="17" customWidth="1"/>
    <col min="7" max="7" width="19.625" style="45" customWidth="1"/>
    <col min="8" max="9" width="14.375" style="17" customWidth="1"/>
    <col min="10" max="10" width="26.875" style="17" customWidth="1"/>
    <col min="11" max="16384" width="11.375" style="17"/>
  </cols>
  <sheetData>
    <row r="2" spans="1:14">
      <c r="A2" s="42" t="s">
        <v>0</v>
      </c>
      <c r="B2" s="42" t="s">
        <v>1</v>
      </c>
      <c r="C2" s="42" t="s">
        <v>12</v>
      </c>
      <c r="D2" s="42" t="s">
        <v>13</v>
      </c>
      <c r="E2" s="42" t="s">
        <v>2</v>
      </c>
      <c r="F2" s="43" t="s">
        <v>4</v>
      </c>
      <c r="G2" s="43" t="s">
        <v>5</v>
      </c>
      <c r="H2" s="42" t="s">
        <v>6</v>
      </c>
      <c r="I2" s="42" t="s">
        <v>11</v>
      </c>
      <c r="J2" s="42" t="s">
        <v>14</v>
      </c>
      <c r="K2" s="102" t="s">
        <v>1240</v>
      </c>
      <c r="L2" s="102" t="s">
        <v>1241</v>
      </c>
      <c r="M2" s="102" t="s">
        <v>1242</v>
      </c>
      <c r="N2" s="102" t="s">
        <v>1243</v>
      </c>
    </row>
    <row r="3" spans="1:14" s="28" customFormat="1" ht="13.5">
      <c r="A3" s="83" t="s">
        <v>240</v>
      </c>
      <c r="B3" s="84" t="s">
        <v>114</v>
      </c>
      <c r="C3" s="84" t="s">
        <v>211</v>
      </c>
      <c r="D3" s="84" t="s">
        <v>257</v>
      </c>
      <c r="E3" s="84" t="s">
        <v>3</v>
      </c>
      <c r="F3" s="84">
        <v>1</v>
      </c>
      <c r="G3" s="83" t="s">
        <v>347</v>
      </c>
      <c r="H3" s="84" t="s">
        <v>337</v>
      </c>
      <c r="I3" s="84" t="s">
        <v>349</v>
      </c>
      <c r="J3" s="84" t="s">
        <v>348</v>
      </c>
      <c r="K3" s="100">
        <f>IF(E3="minisplit",1,0)</f>
        <v>1</v>
      </c>
      <c r="L3" s="100">
        <f>IF(E3="remota",1,0)</f>
        <v>0</v>
      </c>
      <c r="M3" s="100">
        <f>IF(E3="paquete",1,0)</f>
        <v>0</v>
      </c>
      <c r="N3" s="100">
        <f>IF(E3="ventana",1,0)</f>
        <v>0</v>
      </c>
    </row>
    <row r="4" spans="1:14" s="28" customFormat="1" ht="13.5">
      <c r="A4" s="83" t="s">
        <v>240</v>
      </c>
      <c r="B4" s="84" t="s">
        <v>114</v>
      </c>
      <c r="C4" s="84" t="s">
        <v>211</v>
      </c>
      <c r="D4" s="84" t="s">
        <v>257</v>
      </c>
      <c r="E4" s="84" t="s">
        <v>3</v>
      </c>
      <c r="F4" s="84">
        <v>1</v>
      </c>
      <c r="G4" s="83" t="s">
        <v>347</v>
      </c>
      <c r="H4" s="84" t="s">
        <v>337</v>
      </c>
      <c r="I4" s="84" t="s">
        <v>346</v>
      </c>
      <c r="J4" s="84" t="s">
        <v>308</v>
      </c>
      <c r="K4" s="100">
        <f t="shared" ref="K4:K67" si="0">IF(E4="minisplit",1,0)</f>
        <v>1</v>
      </c>
      <c r="L4" s="100">
        <f t="shared" ref="L4:L67" si="1">IF(E4="remota",1,0)</f>
        <v>0</v>
      </c>
      <c r="M4" s="100">
        <f t="shared" ref="M4:M67" si="2">IF(E4="paquete",1,0)</f>
        <v>0</v>
      </c>
      <c r="N4" s="100">
        <f t="shared" ref="N4:N67" si="3">IF(E4="ventana",1,0)</f>
        <v>0</v>
      </c>
    </row>
    <row r="5" spans="1:14" s="28" customFormat="1" ht="13.5">
      <c r="A5" s="83" t="s">
        <v>240</v>
      </c>
      <c r="B5" s="84" t="s">
        <v>114</v>
      </c>
      <c r="C5" s="84" t="s">
        <v>211</v>
      </c>
      <c r="D5" s="84" t="s">
        <v>257</v>
      </c>
      <c r="E5" s="84" t="s">
        <v>3</v>
      </c>
      <c r="F5" s="84">
        <v>1</v>
      </c>
      <c r="G5" s="85"/>
      <c r="H5" s="84" t="s">
        <v>20</v>
      </c>
      <c r="I5" s="84" t="s">
        <v>345</v>
      </c>
      <c r="J5" s="84" t="s">
        <v>344</v>
      </c>
      <c r="K5" s="100">
        <f t="shared" si="0"/>
        <v>1</v>
      </c>
      <c r="L5" s="100">
        <f t="shared" si="1"/>
        <v>0</v>
      </c>
      <c r="M5" s="100">
        <f t="shared" si="2"/>
        <v>0</v>
      </c>
      <c r="N5" s="100">
        <f t="shared" si="3"/>
        <v>0</v>
      </c>
    </row>
    <row r="6" spans="1:14" s="28" customFormat="1" ht="13.5">
      <c r="A6" s="83" t="s">
        <v>240</v>
      </c>
      <c r="B6" s="84" t="s">
        <v>114</v>
      </c>
      <c r="C6" s="84" t="s">
        <v>211</v>
      </c>
      <c r="D6" s="84" t="s">
        <v>257</v>
      </c>
      <c r="E6" s="84" t="s">
        <v>3</v>
      </c>
      <c r="F6" s="84">
        <v>1</v>
      </c>
      <c r="G6" s="85"/>
      <c r="H6" s="84" t="s">
        <v>20</v>
      </c>
      <c r="I6" s="84" t="s">
        <v>343</v>
      </c>
      <c r="J6" s="84" t="s">
        <v>342</v>
      </c>
      <c r="K6" s="100">
        <f t="shared" si="0"/>
        <v>1</v>
      </c>
      <c r="L6" s="100">
        <f t="shared" si="1"/>
        <v>0</v>
      </c>
      <c r="M6" s="100">
        <f t="shared" si="2"/>
        <v>0</v>
      </c>
      <c r="N6" s="100">
        <f t="shared" si="3"/>
        <v>0</v>
      </c>
    </row>
    <row r="7" spans="1:14" s="28" customFormat="1" ht="27">
      <c r="A7" s="83" t="s">
        <v>240</v>
      </c>
      <c r="B7" s="84" t="s">
        <v>114</v>
      </c>
      <c r="C7" s="84" t="s">
        <v>211</v>
      </c>
      <c r="D7" s="83" t="s">
        <v>341</v>
      </c>
      <c r="E7" s="84" t="s">
        <v>3</v>
      </c>
      <c r="F7" s="84">
        <v>2</v>
      </c>
      <c r="G7" s="83" t="s">
        <v>338</v>
      </c>
      <c r="H7" s="84" t="s">
        <v>337</v>
      </c>
      <c r="I7" s="84" t="s">
        <v>340</v>
      </c>
      <c r="J7" s="84" t="s">
        <v>308</v>
      </c>
      <c r="K7" s="100">
        <f t="shared" si="0"/>
        <v>1</v>
      </c>
      <c r="L7" s="100">
        <f t="shared" si="1"/>
        <v>0</v>
      </c>
      <c r="M7" s="100">
        <f t="shared" si="2"/>
        <v>0</v>
      </c>
      <c r="N7" s="100">
        <f t="shared" si="3"/>
        <v>0</v>
      </c>
    </row>
    <row r="8" spans="1:14" s="28" customFormat="1" ht="13.5">
      <c r="A8" s="83" t="s">
        <v>240</v>
      </c>
      <c r="B8" s="84" t="s">
        <v>114</v>
      </c>
      <c r="C8" s="84" t="s">
        <v>211</v>
      </c>
      <c r="D8" s="84" t="s">
        <v>339</v>
      </c>
      <c r="E8" s="84" t="s">
        <v>3</v>
      </c>
      <c r="F8" s="84">
        <v>2</v>
      </c>
      <c r="G8" s="83" t="s">
        <v>338</v>
      </c>
      <c r="H8" s="84" t="s">
        <v>337</v>
      </c>
      <c r="I8" s="84" t="s">
        <v>336</v>
      </c>
      <c r="J8" s="84">
        <v>16902008</v>
      </c>
      <c r="K8" s="100">
        <f t="shared" si="0"/>
        <v>1</v>
      </c>
      <c r="L8" s="100">
        <f t="shared" si="1"/>
        <v>0</v>
      </c>
      <c r="M8" s="100">
        <f t="shared" si="2"/>
        <v>0</v>
      </c>
      <c r="N8" s="100">
        <f t="shared" si="3"/>
        <v>0</v>
      </c>
    </row>
    <row r="9" spans="1:14" s="28" customFormat="1" ht="13.5">
      <c r="A9" s="83" t="s">
        <v>240</v>
      </c>
      <c r="B9" s="84" t="s">
        <v>114</v>
      </c>
      <c r="C9" s="84" t="s">
        <v>211</v>
      </c>
      <c r="D9" s="84" t="s">
        <v>257</v>
      </c>
      <c r="E9" s="84" t="s">
        <v>3</v>
      </c>
      <c r="F9" s="84">
        <v>2</v>
      </c>
      <c r="G9" s="83" t="s">
        <v>335</v>
      </c>
      <c r="H9" s="84" t="s">
        <v>20</v>
      </c>
      <c r="I9" s="84" t="s">
        <v>334</v>
      </c>
      <c r="J9" s="84" t="s">
        <v>333</v>
      </c>
      <c r="K9" s="100">
        <f t="shared" si="0"/>
        <v>1</v>
      </c>
      <c r="L9" s="100">
        <f t="shared" si="1"/>
        <v>0</v>
      </c>
      <c r="M9" s="100">
        <f t="shared" si="2"/>
        <v>0</v>
      </c>
      <c r="N9" s="100">
        <f t="shared" si="3"/>
        <v>0</v>
      </c>
    </row>
    <row r="10" spans="1:14" s="28" customFormat="1" ht="13.5">
      <c r="A10" s="83" t="s">
        <v>240</v>
      </c>
      <c r="B10" s="84" t="s">
        <v>114</v>
      </c>
      <c r="C10" s="84" t="s">
        <v>211</v>
      </c>
      <c r="D10" s="84" t="s">
        <v>257</v>
      </c>
      <c r="E10" s="84" t="s">
        <v>3</v>
      </c>
      <c r="F10" s="84">
        <v>2</v>
      </c>
      <c r="G10" s="83" t="s">
        <v>332</v>
      </c>
      <c r="H10" s="84" t="s">
        <v>157</v>
      </c>
      <c r="I10" s="84" t="s">
        <v>331</v>
      </c>
      <c r="J10" s="84" t="s">
        <v>308</v>
      </c>
      <c r="K10" s="100">
        <f t="shared" si="0"/>
        <v>1</v>
      </c>
      <c r="L10" s="100">
        <f t="shared" si="1"/>
        <v>0</v>
      </c>
      <c r="M10" s="100">
        <f t="shared" si="2"/>
        <v>0</v>
      </c>
      <c r="N10" s="100">
        <f t="shared" si="3"/>
        <v>0</v>
      </c>
    </row>
    <row r="11" spans="1:14" s="28" customFormat="1" ht="13.5">
      <c r="A11" s="83" t="s">
        <v>240</v>
      </c>
      <c r="B11" s="84" t="s">
        <v>114</v>
      </c>
      <c r="C11" s="84" t="s">
        <v>211</v>
      </c>
      <c r="D11" s="84" t="s">
        <v>257</v>
      </c>
      <c r="E11" s="84" t="s">
        <v>3</v>
      </c>
      <c r="F11" s="84">
        <v>2</v>
      </c>
      <c r="G11" s="83" t="s">
        <v>330</v>
      </c>
      <c r="H11" s="84" t="s">
        <v>329</v>
      </c>
      <c r="I11" s="84" t="s">
        <v>328</v>
      </c>
      <c r="J11" s="86"/>
      <c r="K11" s="100">
        <f t="shared" si="0"/>
        <v>1</v>
      </c>
      <c r="L11" s="100">
        <f t="shared" si="1"/>
        <v>0</v>
      </c>
      <c r="M11" s="100">
        <f t="shared" si="2"/>
        <v>0</v>
      </c>
      <c r="N11" s="100">
        <f t="shared" si="3"/>
        <v>0</v>
      </c>
    </row>
    <row r="12" spans="1:14" s="28" customFormat="1" ht="13.5">
      <c r="A12" s="83" t="s">
        <v>240</v>
      </c>
      <c r="B12" s="84" t="s">
        <v>114</v>
      </c>
      <c r="C12" s="84" t="s">
        <v>211</v>
      </c>
      <c r="D12" s="84" t="s">
        <v>257</v>
      </c>
      <c r="E12" s="84" t="s">
        <v>3</v>
      </c>
      <c r="F12" s="84">
        <v>1</v>
      </c>
      <c r="G12" s="83" t="s">
        <v>327</v>
      </c>
      <c r="H12" s="84" t="s">
        <v>15</v>
      </c>
      <c r="I12" s="84" t="s">
        <v>326</v>
      </c>
      <c r="J12" s="84" t="s">
        <v>308</v>
      </c>
      <c r="K12" s="100">
        <f t="shared" si="0"/>
        <v>1</v>
      </c>
      <c r="L12" s="100">
        <f t="shared" si="1"/>
        <v>0</v>
      </c>
      <c r="M12" s="100">
        <f t="shared" si="2"/>
        <v>0</v>
      </c>
      <c r="N12" s="100">
        <f t="shared" si="3"/>
        <v>0</v>
      </c>
    </row>
    <row r="13" spans="1:14" s="28" customFormat="1" ht="13.5">
      <c r="A13" s="83" t="s">
        <v>240</v>
      </c>
      <c r="B13" s="84" t="s">
        <v>114</v>
      </c>
      <c r="C13" s="84" t="s">
        <v>211</v>
      </c>
      <c r="D13" s="84" t="s">
        <v>257</v>
      </c>
      <c r="E13" s="84" t="s">
        <v>3</v>
      </c>
      <c r="F13" s="84">
        <v>1.5</v>
      </c>
      <c r="G13" s="83" t="s">
        <v>325</v>
      </c>
      <c r="H13" s="84" t="s">
        <v>18</v>
      </c>
      <c r="I13" s="84" t="s">
        <v>324</v>
      </c>
      <c r="J13" s="84" t="s">
        <v>323</v>
      </c>
      <c r="K13" s="100">
        <f t="shared" si="0"/>
        <v>1</v>
      </c>
      <c r="L13" s="100">
        <f t="shared" si="1"/>
        <v>0</v>
      </c>
      <c r="M13" s="100">
        <f t="shared" si="2"/>
        <v>0</v>
      </c>
      <c r="N13" s="100">
        <f t="shared" si="3"/>
        <v>0</v>
      </c>
    </row>
    <row r="14" spans="1:14" s="28" customFormat="1" ht="13.5">
      <c r="A14" s="83" t="s">
        <v>240</v>
      </c>
      <c r="B14" s="84" t="s">
        <v>114</v>
      </c>
      <c r="C14" s="84" t="s">
        <v>211</v>
      </c>
      <c r="D14" s="84" t="s">
        <v>257</v>
      </c>
      <c r="E14" s="84" t="s">
        <v>3</v>
      </c>
      <c r="F14" s="84">
        <v>1</v>
      </c>
      <c r="G14" s="83" t="s">
        <v>320</v>
      </c>
      <c r="H14" s="84" t="s">
        <v>18</v>
      </c>
      <c r="I14" s="84" t="s">
        <v>322</v>
      </c>
      <c r="J14" s="84" t="s">
        <v>308</v>
      </c>
      <c r="K14" s="100">
        <f t="shared" si="0"/>
        <v>1</v>
      </c>
      <c r="L14" s="100">
        <f t="shared" si="1"/>
        <v>0</v>
      </c>
      <c r="M14" s="100">
        <f t="shared" si="2"/>
        <v>0</v>
      </c>
      <c r="N14" s="100">
        <f t="shared" si="3"/>
        <v>0</v>
      </c>
    </row>
    <row r="15" spans="1:14" s="28" customFormat="1" ht="13.5">
      <c r="A15" s="83" t="s">
        <v>240</v>
      </c>
      <c r="B15" s="84" t="s">
        <v>114</v>
      </c>
      <c r="C15" s="84" t="s">
        <v>211</v>
      </c>
      <c r="D15" s="84" t="s">
        <v>257</v>
      </c>
      <c r="E15" s="84" t="s">
        <v>3</v>
      </c>
      <c r="F15" s="84">
        <v>2</v>
      </c>
      <c r="G15" s="83" t="s">
        <v>314</v>
      </c>
      <c r="H15" s="84" t="s">
        <v>18</v>
      </c>
      <c r="I15" s="84" t="s">
        <v>321</v>
      </c>
      <c r="J15" s="84" t="s">
        <v>308</v>
      </c>
      <c r="K15" s="100">
        <f t="shared" si="0"/>
        <v>1</v>
      </c>
      <c r="L15" s="100">
        <f t="shared" si="1"/>
        <v>0</v>
      </c>
      <c r="M15" s="100">
        <f t="shared" si="2"/>
        <v>0</v>
      </c>
      <c r="N15" s="100">
        <f t="shared" si="3"/>
        <v>0</v>
      </c>
    </row>
    <row r="16" spans="1:14" s="28" customFormat="1" ht="13.5">
      <c r="A16" s="83" t="s">
        <v>240</v>
      </c>
      <c r="B16" s="84" t="s">
        <v>114</v>
      </c>
      <c r="C16" s="84" t="s">
        <v>211</v>
      </c>
      <c r="D16" s="84" t="s">
        <v>257</v>
      </c>
      <c r="E16" s="84" t="s">
        <v>3</v>
      </c>
      <c r="F16" s="84">
        <v>1</v>
      </c>
      <c r="G16" s="83" t="s">
        <v>320</v>
      </c>
      <c r="H16" s="84" t="s">
        <v>18</v>
      </c>
      <c r="I16" s="84" t="s">
        <v>319</v>
      </c>
      <c r="J16" s="84" t="s">
        <v>308</v>
      </c>
      <c r="K16" s="100">
        <f t="shared" si="0"/>
        <v>1</v>
      </c>
      <c r="L16" s="100">
        <f t="shared" si="1"/>
        <v>0</v>
      </c>
      <c r="M16" s="100">
        <f t="shared" si="2"/>
        <v>0</v>
      </c>
      <c r="N16" s="100">
        <f t="shared" si="3"/>
        <v>0</v>
      </c>
    </row>
    <row r="17" spans="1:14" s="28" customFormat="1" ht="13.5">
      <c r="A17" s="83" t="s">
        <v>240</v>
      </c>
      <c r="B17" s="84" t="s">
        <v>114</v>
      </c>
      <c r="C17" s="84" t="s">
        <v>211</v>
      </c>
      <c r="D17" s="84" t="s">
        <v>257</v>
      </c>
      <c r="E17" s="84" t="s">
        <v>3</v>
      </c>
      <c r="F17" s="84">
        <v>1</v>
      </c>
      <c r="G17" s="83" t="s">
        <v>318</v>
      </c>
      <c r="H17" s="84" t="s">
        <v>18</v>
      </c>
      <c r="I17" s="84" t="s">
        <v>317</v>
      </c>
      <c r="J17" s="84" t="s">
        <v>308</v>
      </c>
      <c r="K17" s="100">
        <f t="shared" si="0"/>
        <v>1</v>
      </c>
      <c r="L17" s="100">
        <f t="shared" si="1"/>
        <v>0</v>
      </c>
      <c r="M17" s="100">
        <f t="shared" si="2"/>
        <v>0</v>
      </c>
      <c r="N17" s="100">
        <f t="shared" si="3"/>
        <v>0</v>
      </c>
    </row>
    <row r="18" spans="1:14" s="28" customFormat="1" ht="13.5">
      <c r="A18" s="83" t="s">
        <v>240</v>
      </c>
      <c r="B18" s="84" t="s">
        <v>114</v>
      </c>
      <c r="C18" s="84" t="s">
        <v>211</v>
      </c>
      <c r="D18" s="84" t="s">
        <v>257</v>
      </c>
      <c r="E18" s="84" t="s">
        <v>3</v>
      </c>
      <c r="F18" s="84">
        <v>2</v>
      </c>
      <c r="G18" s="83" t="s">
        <v>314</v>
      </c>
      <c r="H18" s="84" t="s">
        <v>18</v>
      </c>
      <c r="I18" s="84" t="s">
        <v>316</v>
      </c>
      <c r="J18" s="84" t="s">
        <v>308</v>
      </c>
      <c r="K18" s="100">
        <f t="shared" si="0"/>
        <v>1</v>
      </c>
      <c r="L18" s="100">
        <f t="shared" si="1"/>
        <v>0</v>
      </c>
      <c r="M18" s="100">
        <f t="shared" si="2"/>
        <v>0</v>
      </c>
      <c r="N18" s="100">
        <f t="shared" si="3"/>
        <v>0</v>
      </c>
    </row>
    <row r="19" spans="1:14" s="28" customFormat="1" ht="13.5">
      <c r="A19" s="83" t="s">
        <v>240</v>
      </c>
      <c r="B19" s="84" t="s">
        <v>114</v>
      </c>
      <c r="C19" s="84" t="s">
        <v>211</v>
      </c>
      <c r="D19" s="84" t="s">
        <v>257</v>
      </c>
      <c r="E19" s="84" t="s">
        <v>3</v>
      </c>
      <c r="F19" s="84">
        <v>2</v>
      </c>
      <c r="G19" s="83" t="s">
        <v>314</v>
      </c>
      <c r="H19" s="84" t="s">
        <v>18</v>
      </c>
      <c r="I19" s="84" t="s">
        <v>315</v>
      </c>
      <c r="J19" s="84" t="s">
        <v>308</v>
      </c>
      <c r="K19" s="100">
        <f t="shared" si="0"/>
        <v>1</v>
      </c>
      <c r="L19" s="100">
        <f t="shared" si="1"/>
        <v>0</v>
      </c>
      <c r="M19" s="100">
        <f t="shared" si="2"/>
        <v>0</v>
      </c>
      <c r="N19" s="100">
        <f t="shared" si="3"/>
        <v>0</v>
      </c>
    </row>
    <row r="20" spans="1:14" s="28" customFormat="1" ht="13.5">
      <c r="A20" s="83" t="s">
        <v>240</v>
      </c>
      <c r="B20" s="84" t="s">
        <v>114</v>
      </c>
      <c r="C20" s="84" t="s">
        <v>211</v>
      </c>
      <c r="D20" s="84" t="s">
        <v>257</v>
      </c>
      <c r="E20" s="84" t="s">
        <v>3</v>
      </c>
      <c r="F20" s="84">
        <v>3</v>
      </c>
      <c r="G20" s="83" t="s">
        <v>314</v>
      </c>
      <c r="H20" s="84" t="s">
        <v>18</v>
      </c>
      <c r="I20" s="84" t="s">
        <v>313</v>
      </c>
      <c r="J20" s="84" t="s">
        <v>308</v>
      </c>
      <c r="K20" s="100">
        <f t="shared" si="0"/>
        <v>1</v>
      </c>
      <c r="L20" s="100">
        <f t="shared" si="1"/>
        <v>0</v>
      </c>
      <c r="M20" s="100">
        <f t="shared" si="2"/>
        <v>0</v>
      </c>
      <c r="N20" s="100">
        <f t="shared" si="3"/>
        <v>0</v>
      </c>
    </row>
    <row r="21" spans="1:14" s="28" customFormat="1" ht="13.5">
      <c r="A21" s="83" t="s">
        <v>240</v>
      </c>
      <c r="B21" s="84" t="s">
        <v>114</v>
      </c>
      <c r="C21" s="84" t="s">
        <v>211</v>
      </c>
      <c r="D21" s="84" t="s">
        <v>257</v>
      </c>
      <c r="E21" s="84" t="s">
        <v>3</v>
      </c>
      <c r="F21" s="84">
        <v>1.5</v>
      </c>
      <c r="G21" s="83" t="s">
        <v>312</v>
      </c>
      <c r="H21" s="84" t="s">
        <v>18</v>
      </c>
      <c r="I21" s="84" t="s">
        <v>311</v>
      </c>
      <c r="J21" s="84" t="s">
        <v>308</v>
      </c>
      <c r="K21" s="100">
        <f t="shared" si="0"/>
        <v>1</v>
      </c>
      <c r="L21" s="100">
        <f t="shared" si="1"/>
        <v>0</v>
      </c>
      <c r="M21" s="100">
        <f t="shared" si="2"/>
        <v>0</v>
      </c>
      <c r="N21" s="100">
        <f t="shared" si="3"/>
        <v>0</v>
      </c>
    </row>
    <row r="22" spans="1:14" s="28" customFormat="1" ht="13.5">
      <c r="A22" s="83" t="s">
        <v>240</v>
      </c>
      <c r="B22" s="84" t="s">
        <v>114</v>
      </c>
      <c r="C22" s="84" t="s">
        <v>211</v>
      </c>
      <c r="D22" s="84" t="s">
        <v>257</v>
      </c>
      <c r="E22" s="84" t="s">
        <v>3</v>
      </c>
      <c r="F22" s="84">
        <v>2</v>
      </c>
      <c r="G22" s="83" t="s">
        <v>310</v>
      </c>
      <c r="H22" s="84" t="s">
        <v>18</v>
      </c>
      <c r="I22" s="84" t="s">
        <v>309</v>
      </c>
      <c r="J22" s="84" t="s">
        <v>308</v>
      </c>
      <c r="K22" s="100">
        <f t="shared" si="0"/>
        <v>1</v>
      </c>
      <c r="L22" s="100">
        <f t="shared" si="1"/>
        <v>0</v>
      </c>
      <c r="M22" s="100">
        <f t="shared" si="2"/>
        <v>0</v>
      </c>
      <c r="N22" s="100">
        <f t="shared" si="3"/>
        <v>0</v>
      </c>
    </row>
    <row r="23" spans="1:14" s="28" customFormat="1" ht="13.5">
      <c r="A23" s="83" t="s">
        <v>240</v>
      </c>
      <c r="B23" s="84" t="s">
        <v>114</v>
      </c>
      <c r="C23" s="84" t="s">
        <v>211</v>
      </c>
      <c r="D23" s="84" t="s">
        <v>257</v>
      </c>
      <c r="E23" s="84" t="s">
        <v>3</v>
      </c>
      <c r="F23" s="84">
        <v>1.5</v>
      </c>
      <c r="G23" s="83" t="s">
        <v>307</v>
      </c>
      <c r="H23" s="84" t="s">
        <v>306</v>
      </c>
      <c r="I23" s="84" t="s">
        <v>305</v>
      </c>
      <c r="J23" s="84" t="s">
        <v>304</v>
      </c>
      <c r="K23" s="100">
        <f t="shared" si="0"/>
        <v>1</v>
      </c>
      <c r="L23" s="100">
        <f t="shared" si="1"/>
        <v>0</v>
      </c>
      <c r="M23" s="100">
        <f t="shared" si="2"/>
        <v>0</v>
      </c>
      <c r="N23" s="100">
        <f t="shared" si="3"/>
        <v>0</v>
      </c>
    </row>
    <row r="24" spans="1:14" s="28" customFormat="1" ht="13.5">
      <c r="A24" s="83" t="s">
        <v>240</v>
      </c>
      <c r="B24" s="84" t="s">
        <v>114</v>
      </c>
      <c r="C24" s="84" t="s">
        <v>211</v>
      </c>
      <c r="D24" s="84" t="s">
        <v>257</v>
      </c>
      <c r="E24" s="84" t="s">
        <v>3</v>
      </c>
      <c r="F24" s="84">
        <v>1.5</v>
      </c>
      <c r="G24" s="85"/>
      <c r="H24" s="84" t="s">
        <v>20</v>
      </c>
      <c r="I24" s="84" t="s">
        <v>303</v>
      </c>
      <c r="J24" s="84" t="s">
        <v>302</v>
      </c>
      <c r="K24" s="100">
        <f t="shared" si="0"/>
        <v>1</v>
      </c>
      <c r="L24" s="100">
        <f t="shared" si="1"/>
        <v>0</v>
      </c>
      <c r="M24" s="100">
        <f t="shared" si="2"/>
        <v>0</v>
      </c>
      <c r="N24" s="100">
        <f t="shared" si="3"/>
        <v>0</v>
      </c>
    </row>
    <row r="25" spans="1:14" s="28" customFormat="1" ht="13.5">
      <c r="A25" s="83" t="s">
        <v>240</v>
      </c>
      <c r="B25" s="84" t="s">
        <v>114</v>
      </c>
      <c r="C25" s="84" t="s">
        <v>211</v>
      </c>
      <c r="D25" s="84" t="s">
        <v>257</v>
      </c>
      <c r="E25" s="84" t="s">
        <v>3</v>
      </c>
      <c r="F25" s="84">
        <v>3</v>
      </c>
      <c r="G25" s="83" t="s">
        <v>301</v>
      </c>
      <c r="H25" s="84" t="s">
        <v>18</v>
      </c>
      <c r="I25" s="84" t="s">
        <v>300</v>
      </c>
      <c r="J25" s="84" t="s">
        <v>299</v>
      </c>
      <c r="K25" s="100">
        <f t="shared" si="0"/>
        <v>1</v>
      </c>
      <c r="L25" s="100">
        <f t="shared" si="1"/>
        <v>0</v>
      </c>
      <c r="M25" s="100">
        <f t="shared" si="2"/>
        <v>0</v>
      </c>
      <c r="N25" s="100">
        <f t="shared" si="3"/>
        <v>0</v>
      </c>
    </row>
    <row r="26" spans="1:14" s="28" customFormat="1" ht="13.5">
      <c r="A26" s="83" t="s">
        <v>240</v>
      </c>
      <c r="B26" s="84" t="s">
        <v>114</v>
      </c>
      <c r="C26" s="84" t="s">
        <v>211</v>
      </c>
      <c r="D26" s="84" t="s">
        <v>257</v>
      </c>
      <c r="E26" s="84" t="s">
        <v>7</v>
      </c>
      <c r="F26" s="84">
        <v>5</v>
      </c>
      <c r="G26" s="83" t="s">
        <v>284</v>
      </c>
      <c r="H26" s="84" t="s">
        <v>18</v>
      </c>
      <c r="I26" s="84" t="s">
        <v>298</v>
      </c>
      <c r="J26" s="84" t="s">
        <v>297</v>
      </c>
      <c r="K26" s="100">
        <f t="shared" si="0"/>
        <v>0</v>
      </c>
      <c r="L26" s="100">
        <f t="shared" si="1"/>
        <v>0</v>
      </c>
      <c r="M26" s="100">
        <f t="shared" si="2"/>
        <v>1</v>
      </c>
      <c r="N26" s="100">
        <f t="shared" si="3"/>
        <v>0</v>
      </c>
    </row>
    <row r="27" spans="1:14" s="28" customFormat="1" ht="13.5">
      <c r="A27" s="83" t="s">
        <v>240</v>
      </c>
      <c r="B27" s="84" t="s">
        <v>114</v>
      </c>
      <c r="C27" s="84" t="s">
        <v>211</v>
      </c>
      <c r="D27" s="84" t="s">
        <v>257</v>
      </c>
      <c r="E27" s="84" t="s">
        <v>7</v>
      </c>
      <c r="F27" s="84">
        <v>5</v>
      </c>
      <c r="G27" s="83" t="s">
        <v>284</v>
      </c>
      <c r="H27" s="84" t="s">
        <v>18</v>
      </c>
      <c r="I27" s="84" t="s">
        <v>296</v>
      </c>
      <c r="J27" s="84" t="s">
        <v>295</v>
      </c>
      <c r="K27" s="100">
        <f t="shared" si="0"/>
        <v>0</v>
      </c>
      <c r="L27" s="100">
        <f t="shared" si="1"/>
        <v>0</v>
      </c>
      <c r="M27" s="100">
        <f t="shared" si="2"/>
        <v>1</v>
      </c>
      <c r="N27" s="100">
        <f t="shared" si="3"/>
        <v>0</v>
      </c>
    </row>
    <row r="28" spans="1:14" s="28" customFormat="1" ht="13.5">
      <c r="A28" s="83" t="s">
        <v>240</v>
      </c>
      <c r="B28" s="84" t="s">
        <v>114</v>
      </c>
      <c r="C28" s="84" t="s">
        <v>211</v>
      </c>
      <c r="D28" s="84" t="s">
        <v>257</v>
      </c>
      <c r="E28" s="84" t="s">
        <v>238</v>
      </c>
      <c r="F28" s="84">
        <v>5</v>
      </c>
      <c r="G28" s="85"/>
      <c r="H28" s="84" t="s">
        <v>20</v>
      </c>
      <c r="I28" s="84" t="s">
        <v>294</v>
      </c>
      <c r="J28" s="84" t="s">
        <v>293</v>
      </c>
      <c r="K28" s="100">
        <f t="shared" si="0"/>
        <v>0</v>
      </c>
      <c r="L28" s="100">
        <f t="shared" si="1"/>
        <v>1</v>
      </c>
      <c r="M28" s="100">
        <f t="shared" si="2"/>
        <v>0</v>
      </c>
      <c r="N28" s="100">
        <f t="shared" si="3"/>
        <v>0</v>
      </c>
    </row>
    <row r="29" spans="1:14" s="28" customFormat="1" ht="13.5">
      <c r="A29" s="83" t="s">
        <v>240</v>
      </c>
      <c r="B29" s="84" t="s">
        <v>114</v>
      </c>
      <c r="C29" s="84" t="s">
        <v>211</v>
      </c>
      <c r="D29" s="84" t="s">
        <v>257</v>
      </c>
      <c r="E29" s="84" t="s">
        <v>238</v>
      </c>
      <c r="F29" s="84">
        <v>5</v>
      </c>
      <c r="G29" s="85"/>
      <c r="H29" s="84" t="s">
        <v>20</v>
      </c>
      <c r="I29" s="84" t="s">
        <v>292</v>
      </c>
      <c r="J29" s="84" t="s">
        <v>291</v>
      </c>
      <c r="K29" s="100">
        <f t="shared" si="0"/>
        <v>0</v>
      </c>
      <c r="L29" s="100">
        <f t="shared" si="1"/>
        <v>1</v>
      </c>
      <c r="M29" s="100">
        <f t="shared" si="2"/>
        <v>0</v>
      </c>
      <c r="N29" s="100">
        <f t="shared" si="3"/>
        <v>0</v>
      </c>
    </row>
    <row r="30" spans="1:14" s="28" customFormat="1" ht="13.5">
      <c r="A30" s="83" t="s">
        <v>240</v>
      </c>
      <c r="B30" s="84" t="s">
        <v>114</v>
      </c>
      <c r="C30" s="84" t="s">
        <v>211</v>
      </c>
      <c r="D30" s="84" t="s">
        <v>257</v>
      </c>
      <c r="E30" s="84" t="s">
        <v>238</v>
      </c>
      <c r="F30" s="84">
        <v>5</v>
      </c>
      <c r="G30" s="85"/>
      <c r="H30" s="84" t="s">
        <v>20</v>
      </c>
      <c r="I30" s="84" t="s">
        <v>290</v>
      </c>
      <c r="J30" s="84" t="s">
        <v>289</v>
      </c>
      <c r="K30" s="100">
        <f t="shared" si="0"/>
        <v>0</v>
      </c>
      <c r="L30" s="100">
        <f t="shared" si="1"/>
        <v>1</v>
      </c>
      <c r="M30" s="100">
        <f t="shared" si="2"/>
        <v>0</v>
      </c>
      <c r="N30" s="100">
        <f t="shared" si="3"/>
        <v>0</v>
      </c>
    </row>
    <row r="31" spans="1:14" s="28" customFormat="1" ht="13.5">
      <c r="A31" s="83" t="s">
        <v>240</v>
      </c>
      <c r="B31" s="84" t="s">
        <v>114</v>
      </c>
      <c r="C31" s="84" t="s">
        <v>211</v>
      </c>
      <c r="D31" s="84" t="s">
        <v>257</v>
      </c>
      <c r="E31" s="84" t="s">
        <v>7</v>
      </c>
      <c r="F31" s="84">
        <v>5</v>
      </c>
      <c r="G31" s="83" t="s">
        <v>284</v>
      </c>
      <c r="H31" s="84" t="s">
        <v>18</v>
      </c>
      <c r="I31" s="84" t="s">
        <v>288</v>
      </c>
      <c r="J31" s="84" t="s">
        <v>287</v>
      </c>
      <c r="K31" s="100">
        <f t="shared" si="0"/>
        <v>0</v>
      </c>
      <c r="L31" s="100">
        <f t="shared" si="1"/>
        <v>0</v>
      </c>
      <c r="M31" s="100">
        <f t="shared" si="2"/>
        <v>1</v>
      </c>
      <c r="N31" s="100">
        <f t="shared" si="3"/>
        <v>0</v>
      </c>
    </row>
    <row r="32" spans="1:14" s="28" customFormat="1" ht="13.5">
      <c r="A32" s="83" t="s">
        <v>240</v>
      </c>
      <c r="B32" s="84" t="s">
        <v>114</v>
      </c>
      <c r="C32" s="84" t="s">
        <v>211</v>
      </c>
      <c r="D32" s="84" t="s">
        <v>257</v>
      </c>
      <c r="E32" s="84" t="s">
        <v>7</v>
      </c>
      <c r="F32" s="84">
        <v>5</v>
      </c>
      <c r="G32" s="85"/>
      <c r="H32" s="84" t="s">
        <v>20</v>
      </c>
      <c r="I32" s="84" t="s">
        <v>286</v>
      </c>
      <c r="J32" s="84" t="s">
        <v>285</v>
      </c>
      <c r="K32" s="100">
        <f t="shared" si="0"/>
        <v>0</v>
      </c>
      <c r="L32" s="100">
        <f t="shared" si="1"/>
        <v>0</v>
      </c>
      <c r="M32" s="100">
        <f t="shared" si="2"/>
        <v>1</v>
      </c>
      <c r="N32" s="100">
        <f t="shared" si="3"/>
        <v>0</v>
      </c>
    </row>
    <row r="33" spans="1:14" s="28" customFormat="1" ht="13.5">
      <c r="A33" s="83" t="s">
        <v>240</v>
      </c>
      <c r="B33" s="84" t="s">
        <v>114</v>
      </c>
      <c r="C33" s="84" t="s">
        <v>211</v>
      </c>
      <c r="D33" s="84" t="s">
        <v>257</v>
      </c>
      <c r="E33" s="84" t="s">
        <v>7</v>
      </c>
      <c r="F33" s="84">
        <v>5</v>
      </c>
      <c r="G33" s="83" t="s">
        <v>284</v>
      </c>
      <c r="H33" s="84" t="s">
        <v>18</v>
      </c>
      <c r="I33" s="84" t="s">
        <v>283</v>
      </c>
      <c r="J33" s="84" t="s">
        <v>282</v>
      </c>
      <c r="K33" s="100">
        <f t="shared" si="0"/>
        <v>0</v>
      </c>
      <c r="L33" s="100">
        <f t="shared" si="1"/>
        <v>0</v>
      </c>
      <c r="M33" s="100">
        <f t="shared" si="2"/>
        <v>1</v>
      </c>
      <c r="N33" s="100">
        <f t="shared" si="3"/>
        <v>0</v>
      </c>
    </row>
    <row r="34" spans="1:14" s="28" customFormat="1" ht="13.5">
      <c r="A34" s="83" t="s">
        <v>240</v>
      </c>
      <c r="B34" s="84" t="s">
        <v>114</v>
      </c>
      <c r="C34" s="84" t="s">
        <v>211</v>
      </c>
      <c r="D34" s="84" t="s">
        <v>257</v>
      </c>
      <c r="E34" s="84" t="s">
        <v>238</v>
      </c>
      <c r="F34" s="84">
        <v>5</v>
      </c>
      <c r="G34" s="85"/>
      <c r="H34" s="84" t="s">
        <v>20</v>
      </c>
      <c r="I34" s="84" t="s">
        <v>281</v>
      </c>
      <c r="J34" s="84" t="s">
        <v>280</v>
      </c>
      <c r="K34" s="100">
        <f t="shared" si="0"/>
        <v>0</v>
      </c>
      <c r="L34" s="100">
        <f t="shared" si="1"/>
        <v>1</v>
      </c>
      <c r="M34" s="100">
        <f t="shared" si="2"/>
        <v>0</v>
      </c>
      <c r="N34" s="100">
        <f t="shared" si="3"/>
        <v>0</v>
      </c>
    </row>
    <row r="35" spans="1:14" s="28" customFormat="1" ht="13.5">
      <c r="A35" s="83" t="s">
        <v>240</v>
      </c>
      <c r="B35" s="84" t="s">
        <v>114</v>
      </c>
      <c r="C35" s="84" t="s">
        <v>211</v>
      </c>
      <c r="D35" s="84" t="s">
        <v>257</v>
      </c>
      <c r="E35" s="84" t="s">
        <v>238</v>
      </c>
      <c r="F35" s="84">
        <v>5</v>
      </c>
      <c r="G35" s="85"/>
      <c r="H35" s="84" t="s">
        <v>20</v>
      </c>
      <c r="I35" s="84" t="s">
        <v>279</v>
      </c>
      <c r="J35" s="84" t="s">
        <v>278</v>
      </c>
      <c r="K35" s="100">
        <f t="shared" si="0"/>
        <v>0</v>
      </c>
      <c r="L35" s="100">
        <f t="shared" si="1"/>
        <v>1</v>
      </c>
      <c r="M35" s="100">
        <f t="shared" si="2"/>
        <v>0</v>
      </c>
      <c r="N35" s="100">
        <f t="shared" si="3"/>
        <v>0</v>
      </c>
    </row>
    <row r="36" spans="1:14" s="28" customFormat="1" ht="13.5">
      <c r="A36" s="83" t="s">
        <v>240</v>
      </c>
      <c r="B36" s="84" t="s">
        <v>114</v>
      </c>
      <c r="C36" s="84" t="s">
        <v>211</v>
      </c>
      <c r="D36" s="84" t="s">
        <v>257</v>
      </c>
      <c r="E36" s="84" t="s">
        <v>7</v>
      </c>
      <c r="F36" s="84">
        <v>5</v>
      </c>
      <c r="G36" s="83" t="s">
        <v>277</v>
      </c>
      <c r="H36" s="84" t="s">
        <v>18</v>
      </c>
      <c r="I36" s="84" t="s">
        <v>276</v>
      </c>
      <c r="J36" s="84" t="s">
        <v>275</v>
      </c>
      <c r="K36" s="100">
        <f t="shared" si="0"/>
        <v>0</v>
      </c>
      <c r="L36" s="100">
        <f t="shared" si="1"/>
        <v>0</v>
      </c>
      <c r="M36" s="100">
        <f t="shared" si="2"/>
        <v>1</v>
      </c>
      <c r="N36" s="100">
        <f t="shared" si="3"/>
        <v>0</v>
      </c>
    </row>
    <row r="37" spans="1:14" s="28" customFormat="1" ht="13.5">
      <c r="A37" s="83" t="s">
        <v>240</v>
      </c>
      <c r="B37" s="84" t="s">
        <v>114</v>
      </c>
      <c r="C37" s="84" t="s">
        <v>211</v>
      </c>
      <c r="D37" s="84" t="s">
        <v>257</v>
      </c>
      <c r="E37" s="84" t="s">
        <v>238</v>
      </c>
      <c r="F37" s="84">
        <v>5</v>
      </c>
      <c r="G37" s="83" t="s">
        <v>268</v>
      </c>
      <c r="H37" s="84" t="s">
        <v>267</v>
      </c>
      <c r="I37" s="84" t="s">
        <v>274</v>
      </c>
      <c r="J37" s="84" t="s">
        <v>273</v>
      </c>
      <c r="K37" s="100">
        <f t="shared" si="0"/>
        <v>0</v>
      </c>
      <c r="L37" s="100">
        <f t="shared" si="1"/>
        <v>1</v>
      </c>
      <c r="M37" s="100">
        <f t="shared" si="2"/>
        <v>0</v>
      </c>
      <c r="N37" s="100">
        <f t="shared" si="3"/>
        <v>0</v>
      </c>
    </row>
    <row r="38" spans="1:14" s="28" customFormat="1" ht="13.5">
      <c r="A38" s="83" t="s">
        <v>240</v>
      </c>
      <c r="B38" s="84" t="s">
        <v>114</v>
      </c>
      <c r="C38" s="84" t="s">
        <v>211</v>
      </c>
      <c r="D38" s="84" t="s">
        <v>257</v>
      </c>
      <c r="E38" s="84" t="s">
        <v>238</v>
      </c>
      <c r="F38" s="84">
        <v>5</v>
      </c>
      <c r="G38" s="83" t="s">
        <v>268</v>
      </c>
      <c r="H38" s="84" t="s">
        <v>267</v>
      </c>
      <c r="I38" s="84" t="s">
        <v>272</v>
      </c>
      <c r="J38" s="84" t="s">
        <v>271</v>
      </c>
      <c r="K38" s="100">
        <f t="shared" si="0"/>
        <v>0</v>
      </c>
      <c r="L38" s="100">
        <f t="shared" si="1"/>
        <v>1</v>
      </c>
      <c r="M38" s="100">
        <f t="shared" si="2"/>
        <v>0</v>
      </c>
      <c r="N38" s="100">
        <f t="shared" si="3"/>
        <v>0</v>
      </c>
    </row>
    <row r="39" spans="1:14" s="28" customFormat="1" ht="13.5">
      <c r="A39" s="83" t="s">
        <v>240</v>
      </c>
      <c r="B39" s="84" t="s">
        <v>114</v>
      </c>
      <c r="C39" s="84" t="s">
        <v>211</v>
      </c>
      <c r="D39" s="84" t="s">
        <v>257</v>
      </c>
      <c r="E39" s="84" t="s">
        <v>238</v>
      </c>
      <c r="F39" s="84">
        <v>5</v>
      </c>
      <c r="G39" s="83" t="s">
        <v>268</v>
      </c>
      <c r="H39" s="84" t="s">
        <v>267</v>
      </c>
      <c r="I39" s="84" t="s">
        <v>270</v>
      </c>
      <c r="J39" s="84" t="s">
        <v>269</v>
      </c>
      <c r="K39" s="100">
        <f t="shared" si="0"/>
        <v>0</v>
      </c>
      <c r="L39" s="100">
        <f t="shared" si="1"/>
        <v>1</v>
      </c>
      <c r="M39" s="100">
        <f t="shared" si="2"/>
        <v>0</v>
      </c>
      <c r="N39" s="100">
        <f t="shared" si="3"/>
        <v>0</v>
      </c>
    </row>
    <row r="40" spans="1:14" s="28" customFormat="1" ht="13.5">
      <c r="A40" s="83" t="s">
        <v>240</v>
      </c>
      <c r="B40" s="84" t="s">
        <v>114</v>
      </c>
      <c r="C40" s="84" t="s">
        <v>211</v>
      </c>
      <c r="D40" s="84" t="s">
        <v>257</v>
      </c>
      <c r="E40" s="84" t="s">
        <v>238</v>
      </c>
      <c r="F40" s="84">
        <v>5</v>
      </c>
      <c r="G40" s="83" t="s">
        <v>268</v>
      </c>
      <c r="H40" s="84" t="s">
        <v>267</v>
      </c>
      <c r="I40" s="84" t="s">
        <v>266</v>
      </c>
      <c r="J40" s="84" t="s">
        <v>265</v>
      </c>
      <c r="K40" s="100">
        <f t="shared" si="0"/>
        <v>0</v>
      </c>
      <c r="L40" s="100">
        <f t="shared" si="1"/>
        <v>1</v>
      </c>
      <c r="M40" s="100">
        <f t="shared" si="2"/>
        <v>0</v>
      </c>
      <c r="N40" s="100">
        <f t="shared" si="3"/>
        <v>0</v>
      </c>
    </row>
    <row r="41" spans="1:14" s="28" customFormat="1" ht="13.5">
      <c r="A41" s="83" t="s">
        <v>240</v>
      </c>
      <c r="B41" s="84" t="s">
        <v>114</v>
      </c>
      <c r="C41" s="84" t="s">
        <v>211</v>
      </c>
      <c r="D41" s="84" t="s">
        <v>257</v>
      </c>
      <c r="E41" s="84" t="s">
        <v>238</v>
      </c>
      <c r="F41" s="84">
        <v>5</v>
      </c>
      <c r="G41" s="83" t="s">
        <v>262</v>
      </c>
      <c r="H41" s="84" t="s">
        <v>135</v>
      </c>
      <c r="I41" s="84" t="s">
        <v>264</v>
      </c>
      <c r="J41" s="84" t="s">
        <v>263</v>
      </c>
      <c r="K41" s="100">
        <f t="shared" si="0"/>
        <v>0</v>
      </c>
      <c r="L41" s="100">
        <f t="shared" si="1"/>
        <v>1</v>
      </c>
      <c r="M41" s="100">
        <f t="shared" si="2"/>
        <v>0</v>
      </c>
      <c r="N41" s="100">
        <f t="shared" si="3"/>
        <v>0</v>
      </c>
    </row>
    <row r="42" spans="1:14" s="28" customFormat="1" ht="13.5">
      <c r="A42" s="83" t="s">
        <v>240</v>
      </c>
      <c r="B42" s="84" t="s">
        <v>114</v>
      </c>
      <c r="C42" s="84" t="s">
        <v>211</v>
      </c>
      <c r="D42" s="84" t="s">
        <v>257</v>
      </c>
      <c r="E42" s="84" t="s">
        <v>238</v>
      </c>
      <c r="F42" s="84">
        <v>5</v>
      </c>
      <c r="G42" s="83" t="s">
        <v>262</v>
      </c>
      <c r="H42" s="84" t="s">
        <v>135</v>
      </c>
      <c r="I42" s="84" t="s">
        <v>261</v>
      </c>
      <c r="J42" s="84" t="s">
        <v>260</v>
      </c>
      <c r="K42" s="100">
        <f t="shared" si="0"/>
        <v>0</v>
      </c>
      <c r="L42" s="100">
        <f t="shared" si="1"/>
        <v>1</v>
      </c>
      <c r="M42" s="100">
        <f t="shared" si="2"/>
        <v>0</v>
      </c>
      <c r="N42" s="100">
        <f t="shared" si="3"/>
        <v>0</v>
      </c>
    </row>
    <row r="43" spans="1:14" s="28" customFormat="1" ht="13.5">
      <c r="A43" s="83" t="s">
        <v>240</v>
      </c>
      <c r="B43" s="84" t="s">
        <v>114</v>
      </c>
      <c r="C43" s="84" t="s">
        <v>211</v>
      </c>
      <c r="D43" s="84" t="s">
        <v>257</v>
      </c>
      <c r="E43" s="84" t="s">
        <v>238</v>
      </c>
      <c r="F43" s="84">
        <v>5</v>
      </c>
      <c r="G43" s="83" t="s">
        <v>243</v>
      </c>
      <c r="H43" s="84" t="s">
        <v>18</v>
      </c>
      <c r="I43" s="84" t="s">
        <v>259</v>
      </c>
      <c r="J43" s="84" t="s">
        <v>258</v>
      </c>
      <c r="K43" s="100">
        <f t="shared" si="0"/>
        <v>0</v>
      </c>
      <c r="L43" s="100">
        <f t="shared" si="1"/>
        <v>1</v>
      </c>
      <c r="M43" s="100">
        <f t="shared" si="2"/>
        <v>0</v>
      </c>
      <c r="N43" s="100">
        <f t="shared" si="3"/>
        <v>0</v>
      </c>
    </row>
    <row r="44" spans="1:14" s="28" customFormat="1" ht="13.5">
      <c r="A44" s="83" t="s">
        <v>240</v>
      </c>
      <c r="B44" s="84" t="s">
        <v>114</v>
      </c>
      <c r="C44" s="84" t="s">
        <v>211</v>
      </c>
      <c r="D44" s="84" t="s">
        <v>257</v>
      </c>
      <c r="E44" s="84" t="s">
        <v>238</v>
      </c>
      <c r="F44" s="84">
        <v>5</v>
      </c>
      <c r="G44" s="83" t="s">
        <v>243</v>
      </c>
      <c r="H44" s="84" t="s">
        <v>18</v>
      </c>
      <c r="I44" s="84" t="s">
        <v>256</v>
      </c>
      <c r="J44" s="84" t="s">
        <v>255</v>
      </c>
      <c r="K44" s="100">
        <f t="shared" si="0"/>
        <v>0</v>
      </c>
      <c r="L44" s="100">
        <f t="shared" si="1"/>
        <v>1</v>
      </c>
      <c r="M44" s="100">
        <f t="shared" si="2"/>
        <v>0</v>
      </c>
      <c r="N44" s="100">
        <f t="shared" si="3"/>
        <v>0</v>
      </c>
    </row>
    <row r="45" spans="1:14" s="28" customFormat="1" ht="13.5">
      <c r="A45" s="83" t="s">
        <v>240</v>
      </c>
      <c r="B45" s="84" t="s">
        <v>114</v>
      </c>
      <c r="C45" s="84" t="s">
        <v>211</v>
      </c>
      <c r="D45" s="84" t="s">
        <v>239</v>
      </c>
      <c r="E45" s="84" t="s">
        <v>238</v>
      </c>
      <c r="F45" s="84">
        <v>4</v>
      </c>
      <c r="G45" s="83" t="s">
        <v>252</v>
      </c>
      <c r="H45" s="84" t="s">
        <v>18</v>
      </c>
      <c r="I45" s="84" t="s">
        <v>254</v>
      </c>
      <c r="J45" s="84" t="s">
        <v>253</v>
      </c>
      <c r="K45" s="100">
        <f t="shared" si="0"/>
        <v>0</v>
      </c>
      <c r="L45" s="100">
        <f t="shared" si="1"/>
        <v>1</v>
      </c>
      <c r="M45" s="100">
        <f t="shared" si="2"/>
        <v>0</v>
      </c>
      <c r="N45" s="100">
        <f t="shared" si="3"/>
        <v>0</v>
      </c>
    </row>
    <row r="46" spans="1:14" s="28" customFormat="1" ht="13.5">
      <c r="A46" s="83" t="s">
        <v>240</v>
      </c>
      <c r="B46" s="84" t="s">
        <v>114</v>
      </c>
      <c r="C46" s="84" t="s">
        <v>211</v>
      </c>
      <c r="D46" s="84" t="s">
        <v>239</v>
      </c>
      <c r="E46" s="84" t="s">
        <v>238</v>
      </c>
      <c r="F46" s="84">
        <v>4</v>
      </c>
      <c r="G46" s="83" t="s">
        <v>252</v>
      </c>
      <c r="H46" s="84" t="s">
        <v>18</v>
      </c>
      <c r="I46" s="84" t="s">
        <v>251</v>
      </c>
      <c r="J46" s="84" t="s">
        <v>250</v>
      </c>
      <c r="K46" s="100">
        <f t="shared" si="0"/>
        <v>0</v>
      </c>
      <c r="L46" s="100">
        <f t="shared" si="1"/>
        <v>1</v>
      </c>
      <c r="M46" s="100">
        <f t="shared" si="2"/>
        <v>0</v>
      </c>
      <c r="N46" s="100">
        <f t="shared" si="3"/>
        <v>0</v>
      </c>
    </row>
    <row r="47" spans="1:14" s="28" customFormat="1" ht="13.5">
      <c r="A47" s="83" t="s">
        <v>240</v>
      </c>
      <c r="B47" s="84" t="s">
        <v>114</v>
      </c>
      <c r="C47" s="84" t="s">
        <v>211</v>
      </c>
      <c r="D47" s="84" t="s">
        <v>239</v>
      </c>
      <c r="E47" s="84" t="s">
        <v>238</v>
      </c>
      <c r="F47" s="84">
        <v>5</v>
      </c>
      <c r="G47" s="83" t="s">
        <v>243</v>
      </c>
      <c r="H47" s="84" t="s">
        <v>18</v>
      </c>
      <c r="I47" s="84" t="s">
        <v>249</v>
      </c>
      <c r="J47" s="84" t="s">
        <v>248</v>
      </c>
      <c r="K47" s="100">
        <f t="shared" si="0"/>
        <v>0</v>
      </c>
      <c r="L47" s="100">
        <f t="shared" si="1"/>
        <v>1</v>
      </c>
      <c r="M47" s="100">
        <f t="shared" si="2"/>
        <v>0</v>
      </c>
      <c r="N47" s="100">
        <f t="shared" si="3"/>
        <v>0</v>
      </c>
    </row>
    <row r="48" spans="1:14" s="28" customFormat="1" ht="13.5">
      <c r="A48" s="83" t="s">
        <v>240</v>
      </c>
      <c r="B48" s="84" t="s">
        <v>114</v>
      </c>
      <c r="C48" s="84" t="s">
        <v>211</v>
      </c>
      <c r="D48" s="84" t="s">
        <v>239</v>
      </c>
      <c r="E48" s="84" t="s">
        <v>238</v>
      </c>
      <c r="F48" s="84">
        <v>5</v>
      </c>
      <c r="G48" s="83" t="s">
        <v>243</v>
      </c>
      <c r="H48" s="84" t="s">
        <v>18</v>
      </c>
      <c r="I48" s="84" t="s">
        <v>247</v>
      </c>
      <c r="J48" s="84" t="s">
        <v>246</v>
      </c>
      <c r="K48" s="100">
        <f t="shared" si="0"/>
        <v>0</v>
      </c>
      <c r="L48" s="100">
        <f t="shared" si="1"/>
        <v>1</v>
      </c>
      <c r="M48" s="100">
        <f t="shared" si="2"/>
        <v>0</v>
      </c>
      <c r="N48" s="100">
        <f t="shared" si="3"/>
        <v>0</v>
      </c>
    </row>
    <row r="49" spans="1:14" s="28" customFormat="1" ht="13.5">
      <c r="A49" s="83" t="s">
        <v>240</v>
      </c>
      <c r="B49" s="84" t="s">
        <v>114</v>
      </c>
      <c r="C49" s="84" t="s">
        <v>211</v>
      </c>
      <c r="D49" s="84" t="s">
        <v>239</v>
      </c>
      <c r="E49" s="84" t="s">
        <v>238</v>
      </c>
      <c r="F49" s="84">
        <v>5</v>
      </c>
      <c r="G49" s="83" t="s">
        <v>243</v>
      </c>
      <c r="H49" s="84" t="s">
        <v>18</v>
      </c>
      <c r="I49" s="84" t="s">
        <v>245</v>
      </c>
      <c r="J49" s="84" t="s">
        <v>244</v>
      </c>
      <c r="K49" s="100">
        <f t="shared" si="0"/>
        <v>0</v>
      </c>
      <c r="L49" s="100">
        <f t="shared" si="1"/>
        <v>1</v>
      </c>
      <c r="M49" s="100">
        <f t="shared" si="2"/>
        <v>0</v>
      </c>
      <c r="N49" s="100">
        <f t="shared" si="3"/>
        <v>0</v>
      </c>
    </row>
    <row r="50" spans="1:14" s="28" customFormat="1" ht="13.5">
      <c r="A50" s="83" t="s">
        <v>240</v>
      </c>
      <c r="B50" s="84" t="s">
        <v>114</v>
      </c>
      <c r="C50" s="84" t="s">
        <v>211</v>
      </c>
      <c r="D50" s="84" t="s">
        <v>239</v>
      </c>
      <c r="E50" s="84" t="s">
        <v>238</v>
      </c>
      <c r="F50" s="84">
        <v>5</v>
      </c>
      <c r="G50" s="83" t="s">
        <v>243</v>
      </c>
      <c r="H50" s="84" t="s">
        <v>18</v>
      </c>
      <c r="I50" s="84" t="s">
        <v>242</v>
      </c>
      <c r="J50" s="84" t="s">
        <v>241</v>
      </c>
      <c r="K50" s="100">
        <f t="shared" si="0"/>
        <v>0</v>
      </c>
      <c r="L50" s="100">
        <f t="shared" si="1"/>
        <v>1</v>
      </c>
      <c r="M50" s="100">
        <f t="shared" si="2"/>
        <v>0</v>
      </c>
      <c r="N50" s="100">
        <f t="shared" si="3"/>
        <v>0</v>
      </c>
    </row>
    <row r="51" spans="1:14" s="28" customFormat="1" ht="13.5">
      <c r="A51" s="83" t="s">
        <v>240</v>
      </c>
      <c r="B51" s="84" t="s">
        <v>114</v>
      </c>
      <c r="C51" s="84" t="s">
        <v>211</v>
      </c>
      <c r="D51" s="84" t="s">
        <v>239</v>
      </c>
      <c r="E51" s="84" t="s">
        <v>238</v>
      </c>
      <c r="F51" s="84">
        <v>5</v>
      </c>
      <c r="G51" s="83" t="s">
        <v>237</v>
      </c>
      <c r="H51" s="84" t="s">
        <v>18</v>
      </c>
      <c r="I51" s="84" t="s">
        <v>236</v>
      </c>
      <c r="J51" s="84" t="s">
        <v>235</v>
      </c>
      <c r="K51" s="100">
        <f t="shared" si="0"/>
        <v>0</v>
      </c>
      <c r="L51" s="100">
        <f t="shared" si="1"/>
        <v>1</v>
      </c>
      <c r="M51" s="100">
        <f t="shared" si="2"/>
        <v>0</v>
      </c>
      <c r="N51" s="100">
        <f t="shared" si="3"/>
        <v>0</v>
      </c>
    </row>
    <row r="52" spans="1:14" s="28" customFormat="1" ht="27">
      <c r="A52" s="83" t="s">
        <v>217</v>
      </c>
      <c r="B52" s="84" t="s">
        <v>114</v>
      </c>
      <c r="C52" s="84" t="s">
        <v>211</v>
      </c>
      <c r="D52" s="84" t="s">
        <v>216</v>
      </c>
      <c r="E52" s="84" t="s">
        <v>3</v>
      </c>
      <c r="F52" s="84">
        <v>1</v>
      </c>
      <c r="G52" s="83" t="s">
        <v>234</v>
      </c>
      <c r="H52" s="84" t="s">
        <v>20</v>
      </c>
      <c r="I52" s="84" t="s">
        <v>214</v>
      </c>
      <c r="J52" s="86"/>
      <c r="K52" s="100">
        <f t="shared" si="0"/>
        <v>1</v>
      </c>
      <c r="L52" s="100">
        <f t="shared" si="1"/>
        <v>0</v>
      </c>
      <c r="M52" s="100">
        <f t="shared" si="2"/>
        <v>0</v>
      </c>
      <c r="N52" s="100">
        <f t="shared" si="3"/>
        <v>0</v>
      </c>
    </row>
    <row r="53" spans="1:14" s="28" customFormat="1" ht="27">
      <c r="A53" s="83" t="s">
        <v>217</v>
      </c>
      <c r="B53" s="84" t="s">
        <v>114</v>
      </c>
      <c r="C53" s="84" t="s">
        <v>211</v>
      </c>
      <c r="D53" s="84" t="s">
        <v>216</v>
      </c>
      <c r="E53" s="84" t="s">
        <v>3</v>
      </c>
      <c r="F53" s="84">
        <v>1</v>
      </c>
      <c r="G53" s="83" t="s">
        <v>233</v>
      </c>
      <c r="H53" s="84" t="s">
        <v>20</v>
      </c>
      <c r="I53" s="84" t="s">
        <v>214</v>
      </c>
      <c r="J53" s="86"/>
      <c r="K53" s="100">
        <f t="shared" si="0"/>
        <v>1</v>
      </c>
      <c r="L53" s="100">
        <f t="shared" si="1"/>
        <v>0</v>
      </c>
      <c r="M53" s="100">
        <f t="shared" si="2"/>
        <v>0</v>
      </c>
      <c r="N53" s="100">
        <f t="shared" si="3"/>
        <v>0</v>
      </c>
    </row>
    <row r="54" spans="1:14" s="28" customFormat="1" ht="27">
      <c r="A54" s="83" t="s">
        <v>217</v>
      </c>
      <c r="B54" s="84" t="s">
        <v>114</v>
      </c>
      <c r="C54" s="84" t="s">
        <v>211</v>
      </c>
      <c r="D54" s="84" t="s">
        <v>216</v>
      </c>
      <c r="E54" s="84" t="s">
        <v>3</v>
      </c>
      <c r="F54" s="84">
        <v>1</v>
      </c>
      <c r="G54" s="83" t="s">
        <v>232</v>
      </c>
      <c r="H54" s="84" t="s">
        <v>20</v>
      </c>
      <c r="I54" s="84" t="s">
        <v>214</v>
      </c>
      <c r="J54" s="86"/>
      <c r="K54" s="100">
        <f t="shared" si="0"/>
        <v>1</v>
      </c>
      <c r="L54" s="100">
        <f t="shared" si="1"/>
        <v>0</v>
      </c>
      <c r="M54" s="100">
        <f t="shared" si="2"/>
        <v>0</v>
      </c>
      <c r="N54" s="100">
        <f t="shared" si="3"/>
        <v>0</v>
      </c>
    </row>
    <row r="55" spans="1:14" s="28" customFormat="1" ht="27">
      <c r="A55" s="83" t="s">
        <v>217</v>
      </c>
      <c r="B55" s="84" t="s">
        <v>114</v>
      </c>
      <c r="C55" s="84" t="s">
        <v>211</v>
      </c>
      <c r="D55" s="84" t="s">
        <v>216</v>
      </c>
      <c r="E55" s="84" t="s">
        <v>7</v>
      </c>
      <c r="F55" s="84">
        <v>3</v>
      </c>
      <c r="G55" s="83" t="s">
        <v>231</v>
      </c>
      <c r="H55" s="84" t="s">
        <v>20</v>
      </c>
      <c r="I55" s="84" t="s">
        <v>214</v>
      </c>
      <c r="J55" s="84" t="s">
        <v>230</v>
      </c>
      <c r="K55" s="100">
        <f t="shared" si="0"/>
        <v>0</v>
      </c>
      <c r="L55" s="100">
        <f t="shared" si="1"/>
        <v>0</v>
      </c>
      <c r="M55" s="100">
        <f t="shared" si="2"/>
        <v>1</v>
      </c>
      <c r="N55" s="100">
        <f t="shared" si="3"/>
        <v>0</v>
      </c>
    </row>
    <row r="56" spans="1:14" s="28" customFormat="1" ht="27">
      <c r="A56" s="83" t="s">
        <v>217</v>
      </c>
      <c r="B56" s="84" t="s">
        <v>114</v>
      </c>
      <c r="C56" s="84" t="s">
        <v>211</v>
      </c>
      <c r="D56" s="84" t="s">
        <v>216</v>
      </c>
      <c r="E56" s="84" t="s">
        <v>7</v>
      </c>
      <c r="F56" s="84">
        <v>3</v>
      </c>
      <c r="G56" s="83" t="s">
        <v>229</v>
      </c>
      <c r="H56" s="84" t="s">
        <v>20</v>
      </c>
      <c r="I56" s="84" t="s">
        <v>214</v>
      </c>
      <c r="J56" s="84" t="s">
        <v>228</v>
      </c>
      <c r="K56" s="100">
        <f t="shared" si="0"/>
        <v>0</v>
      </c>
      <c r="L56" s="100">
        <f t="shared" si="1"/>
        <v>0</v>
      </c>
      <c r="M56" s="100">
        <f t="shared" si="2"/>
        <v>1</v>
      </c>
      <c r="N56" s="100">
        <f t="shared" si="3"/>
        <v>0</v>
      </c>
    </row>
    <row r="57" spans="1:14" s="28" customFormat="1" ht="27">
      <c r="A57" s="83" t="s">
        <v>217</v>
      </c>
      <c r="B57" s="84" t="s">
        <v>114</v>
      </c>
      <c r="C57" s="84" t="s">
        <v>211</v>
      </c>
      <c r="D57" s="84" t="s">
        <v>216</v>
      </c>
      <c r="E57" s="84" t="s">
        <v>7</v>
      </c>
      <c r="F57" s="84">
        <v>7.5</v>
      </c>
      <c r="G57" s="83" t="s">
        <v>215</v>
      </c>
      <c r="H57" s="84" t="s">
        <v>20</v>
      </c>
      <c r="I57" s="84" t="s">
        <v>214</v>
      </c>
      <c r="J57" s="84" t="s">
        <v>227</v>
      </c>
      <c r="K57" s="100">
        <f t="shared" si="0"/>
        <v>0</v>
      </c>
      <c r="L57" s="100">
        <f t="shared" si="1"/>
        <v>0</v>
      </c>
      <c r="M57" s="100">
        <f t="shared" si="2"/>
        <v>1</v>
      </c>
      <c r="N57" s="100">
        <f t="shared" si="3"/>
        <v>0</v>
      </c>
    </row>
    <row r="58" spans="1:14" s="28" customFormat="1" ht="27">
      <c r="A58" s="83" t="s">
        <v>217</v>
      </c>
      <c r="B58" s="84" t="s">
        <v>114</v>
      </c>
      <c r="C58" s="84" t="s">
        <v>211</v>
      </c>
      <c r="D58" s="84" t="s">
        <v>216</v>
      </c>
      <c r="E58" s="84" t="s">
        <v>7</v>
      </c>
      <c r="F58" s="84">
        <v>7.5</v>
      </c>
      <c r="G58" s="83" t="s">
        <v>215</v>
      </c>
      <c r="H58" s="84" t="s">
        <v>20</v>
      </c>
      <c r="I58" s="84" t="s">
        <v>214</v>
      </c>
      <c r="J58" s="84" t="s">
        <v>226</v>
      </c>
      <c r="K58" s="100">
        <f t="shared" si="0"/>
        <v>0</v>
      </c>
      <c r="L58" s="100">
        <f t="shared" si="1"/>
        <v>0</v>
      </c>
      <c r="M58" s="100">
        <f t="shared" si="2"/>
        <v>1</v>
      </c>
      <c r="N58" s="100">
        <f t="shared" si="3"/>
        <v>0</v>
      </c>
    </row>
    <row r="59" spans="1:14" s="28" customFormat="1" ht="27">
      <c r="A59" s="83" t="s">
        <v>217</v>
      </c>
      <c r="B59" s="84" t="s">
        <v>114</v>
      </c>
      <c r="C59" s="84" t="s">
        <v>211</v>
      </c>
      <c r="D59" s="84" t="s">
        <v>216</v>
      </c>
      <c r="E59" s="84" t="s">
        <v>7</v>
      </c>
      <c r="F59" s="84">
        <v>7.5</v>
      </c>
      <c r="G59" s="83" t="s">
        <v>215</v>
      </c>
      <c r="H59" s="84" t="s">
        <v>20</v>
      </c>
      <c r="I59" s="84" t="s">
        <v>214</v>
      </c>
      <c r="J59" s="84" t="s">
        <v>225</v>
      </c>
      <c r="K59" s="100">
        <f t="shared" si="0"/>
        <v>0</v>
      </c>
      <c r="L59" s="100">
        <f t="shared" si="1"/>
        <v>0</v>
      </c>
      <c r="M59" s="100">
        <f t="shared" si="2"/>
        <v>1</v>
      </c>
      <c r="N59" s="100">
        <f t="shared" si="3"/>
        <v>0</v>
      </c>
    </row>
    <row r="60" spans="1:14" s="28" customFormat="1" ht="27">
      <c r="A60" s="83" t="s">
        <v>217</v>
      </c>
      <c r="B60" s="84" t="s">
        <v>114</v>
      </c>
      <c r="C60" s="84" t="s">
        <v>211</v>
      </c>
      <c r="D60" s="84" t="s">
        <v>216</v>
      </c>
      <c r="E60" s="84" t="s">
        <v>7</v>
      </c>
      <c r="F60" s="84">
        <v>7.5</v>
      </c>
      <c r="G60" s="83" t="s">
        <v>215</v>
      </c>
      <c r="H60" s="84" t="s">
        <v>20</v>
      </c>
      <c r="I60" s="84" t="s">
        <v>214</v>
      </c>
      <c r="J60" s="84" t="s">
        <v>224</v>
      </c>
      <c r="K60" s="100">
        <f t="shared" si="0"/>
        <v>0</v>
      </c>
      <c r="L60" s="100">
        <f t="shared" si="1"/>
        <v>0</v>
      </c>
      <c r="M60" s="100">
        <f t="shared" si="2"/>
        <v>1</v>
      </c>
      <c r="N60" s="100">
        <f t="shared" si="3"/>
        <v>0</v>
      </c>
    </row>
    <row r="61" spans="1:14" s="28" customFormat="1" ht="27">
      <c r="A61" s="83" t="s">
        <v>217</v>
      </c>
      <c r="B61" s="84" t="s">
        <v>114</v>
      </c>
      <c r="C61" s="84" t="s">
        <v>211</v>
      </c>
      <c r="D61" s="84" t="s">
        <v>216</v>
      </c>
      <c r="E61" s="84" t="s">
        <v>7</v>
      </c>
      <c r="F61" s="84">
        <v>7.5</v>
      </c>
      <c r="G61" s="83" t="s">
        <v>215</v>
      </c>
      <c r="H61" s="84" t="s">
        <v>20</v>
      </c>
      <c r="I61" s="84" t="s">
        <v>214</v>
      </c>
      <c r="J61" s="84" t="s">
        <v>223</v>
      </c>
      <c r="K61" s="100">
        <f t="shared" si="0"/>
        <v>0</v>
      </c>
      <c r="L61" s="100">
        <f t="shared" si="1"/>
        <v>0</v>
      </c>
      <c r="M61" s="100">
        <f t="shared" si="2"/>
        <v>1</v>
      </c>
      <c r="N61" s="100">
        <f t="shared" si="3"/>
        <v>0</v>
      </c>
    </row>
    <row r="62" spans="1:14" s="28" customFormat="1" ht="27">
      <c r="A62" s="83" t="s">
        <v>217</v>
      </c>
      <c r="B62" s="84" t="s">
        <v>114</v>
      </c>
      <c r="C62" s="84" t="s">
        <v>211</v>
      </c>
      <c r="D62" s="84" t="s">
        <v>216</v>
      </c>
      <c r="E62" s="84" t="s">
        <v>7</v>
      </c>
      <c r="F62" s="84">
        <v>7.5</v>
      </c>
      <c r="G62" s="83" t="s">
        <v>215</v>
      </c>
      <c r="H62" s="84" t="s">
        <v>20</v>
      </c>
      <c r="I62" s="84" t="s">
        <v>214</v>
      </c>
      <c r="J62" s="84" t="s">
        <v>222</v>
      </c>
      <c r="K62" s="100">
        <f t="shared" si="0"/>
        <v>0</v>
      </c>
      <c r="L62" s="100">
        <f t="shared" si="1"/>
        <v>0</v>
      </c>
      <c r="M62" s="100">
        <f t="shared" si="2"/>
        <v>1</v>
      </c>
      <c r="N62" s="100">
        <f t="shared" si="3"/>
        <v>0</v>
      </c>
    </row>
    <row r="63" spans="1:14" s="28" customFormat="1" ht="27">
      <c r="A63" s="83" t="s">
        <v>217</v>
      </c>
      <c r="B63" s="84" t="s">
        <v>114</v>
      </c>
      <c r="C63" s="84" t="s">
        <v>211</v>
      </c>
      <c r="D63" s="84" t="s">
        <v>216</v>
      </c>
      <c r="E63" s="84" t="s">
        <v>7</v>
      </c>
      <c r="F63" s="84">
        <v>10</v>
      </c>
      <c r="G63" s="83" t="s">
        <v>219</v>
      </c>
      <c r="H63" s="84" t="s">
        <v>20</v>
      </c>
      <c r="I63" s="84" t="s">
        <v>214</v>
      </c>
      <c r="J63" s="84" t="s">
        <v>221</v>
      </c>
      <c r="K63" s="100">
        <f t="shared" si="0"/>
        <v>0</v>
      </c>
      <c r="L63" s="100">
        <f t="shared" si="1"/>
        <v>0</v>
      </c>
      <c r="M63" s="100">
        <f t="shared" si="2"/>
        <v>1</v>
      </c>
      <c r="N63" s="100">
        <f t="shared" si="3"/>
        <v>0</v>
      </c>
    </row>
    <row r="64" spans="1:14" s="28" customFormat="1" ht="27">
      <c r="A64" s="83" t="s">
        <v>217</v>
      </c>
      <c r="B64" s="84" t="s">
        <v>114</v>
      </c>
      <c r="C64" s="84" t="s">
        <v>211</v>
      </c>
      <c r="D64" s="84" t="s">
        <v>216</v>
      </c>
      <c r="E64" s="84" t="s">
        <v>7</v>
      </c>
      <c r="F64" s="84">
        <v>10</v>
      </c>
      <c r="G64" s="83" t="s">
        <v>219</v>
      </c>
      <c r="H64" s="84" t="s">
        <v>20</v>
      </c>
      <c r="I64" s="84" t="s">
        <v>214</v>
      </c>
      <c r="J64" s="84" t="s">
        <v>220</v>
      </c>
      <c r="K64" s="100">
        <f t="shared" si="0"/>
        <v>0</v>
      </c>
      <c r="L64" s="100">
        <f t="shared" si="1"/>
        <v>0</v>
      </c>
      <c r="M64" s="100">
        <f t="shared" si="2"/>
        <v>1</v>
      </c>
      <c r="N64" s="100">
        <f t="shared" si="3"/>
        <v>0</v>
      </c>
    </row>
    <row r="65" spans="1:15" s="28" customFormat="1" ht="27">
      <c r="A65" s="83" t="s">
        <v>217</v>
      </c>
      <c r="B65" s="84" t="s">
        <v>114</v>
      </c>
      <c r="C65" s="84" t="s">
        <v>211</v>
      </c>
      <c r="D65" s="84" t="s">
        <v>216</v>
      </c>
      <c r="E65" s="84" t="s">
        <v>7</v>
      </c>
      <c r="F65" s="84">
        <v>10</v>
      </c>
      <c r="G65" s="83" t="s">
        <v>219</v>
      </c>
      <c r="H65" s="84" t="s">
        <v>20</v>
      </c>
      <c r="I65" s="84" t="s">
        <v>214</v>
      </c>
      <c r="J65" s="84" t="s">
        <v>218</v>
      </c>
      <c r="K65" s="100">
        <f t="shared" si="0"/>
        <v>0</v>
      </c>
      <c r="L65" s="100">
        <f t="shared" si="1"/>
        <v>0</v>
      </c>
      <c r="M65" s="100">
        <f t="shared" si="2"/>
        <v>1</v>
      </c>
      <c r="N65" s="100">
        <f t="shared" si="3"/>
        <v>0</v>
      </c>
    </row>
    <row r="66" spans="1:15" s="28" customFormat="1" ht="27">
      <c r="A66" s="83" t="s">
        <v>217</v>
      </c>
      <c r="B66" s="84" t="s">
        <v>114</v>
      </c>
      <c r="C66" s="84" t="s">
        <v>211</v>
      </c>
      <c r="D66" s="84" t="s">
        <v>216</v>
      </c>
      <c r="E66" s="84" t="s">
        <v>7</v>
      </c>
      <c r="F66" s="84">
        <v>7.5</v>
      </c>
      <c r="G66" s="83" t="s">
        <v>215</v>
      </c>
      <c r="H66" s="84" t="s">
        <v>20</v>
      </c>
      <c r="I66" s="84" t="s">
        <v>214</v>
      </c>
      <c r="J66" s="84" t="s">
        <v>213</v>
      </c>
      <c r="K66" s="100">
        <f t="shared" si="0"/>
        <v>0</v>
      </c>
      <c r="L66" s="100">
        <f t="shared" si="1"/>
        <v>0</v>
      </c>
      <c r="M66" s="100">
        <f t="shared" si="2"/>
        <v>1</v>
      </c>
      <c r="N66" s="100">
        <f t="shared" si="3"/>
        <v>0</v>
      </c>
    </row>
    <row r="67" spans="1:15" s="28" customFormat="1" ht="27">
      <c r="A67" s="83" t="s">
        <v>212</v>
      </c>
      <c r="B67" s="84" t="s">
        <v>176</v>
      </c>
      <c r="C67" s="84" t="s">
        <v>211</v>
      </c>
      <c r="D67" s="84" t="s">
        <v>210</v>
      </c>
      <c r="E67" s="84" t="s">
        <v>238</v>
      </c>
      <c r="F67" s="84">
        <v>3</v>
      </c>
      <c r="G67" s="83" t="s">
        <v>209</v>
      </c>
      <c r="H67" s="86"/>
      <c r="I67" s="84" t="s">
        <v>208</v>
      </c>
      <c r="J67" s="86"/>
      <c r="K67" s="100">
        <f t="shared" si="0"/>
        <v>0</v>
      </c>
      <c r="L67" s="100">
        <f t="shared" si="1"/>
        <v>1</v>
      </c>
      <c r="M67" s="100">
        <f t="shared" si="2"/>
        <v>0</v>
      </c>
      <c r="N67" s="100">
        <f t="shared" si="3"/>
        <v>0</v>
      </c>
    </row>
    <row r="70" spans="1:15">
      <c r="F70">
        <f>+COUNTA(B3:B67)</f>
        <v>65</v>
      </c>
      <c r="G70" t="s">
        <v>1234</v>
      </c>
      <c r="J70"/>
      <c r="K70" s="96">
        <f>SUBTOTAL(109,K3:K67)</f>
        <v>26</v>
      </c>
      <c r="L70" s="96">
        <f t="shared" ref="L70:N70" si="4">SUBTOTAL(109,L3:L67)</f>
        <v>21</v>
      </c>
      <c r="M70" s="96">
        <f t="shared" si="4"/>
        <v>18</v>
      </c>
      <c r="N70" s="96">
        <f t="shared" si="4"/>
        <v>0</v>
      </c>
      <c r="O70" s="106"/>
    </row>
    <row r="71" spans="1:15">
      <c r="F71">
        <f>+SUM(F3:F67)</f>
        <v>260.5</v>
      </c>
      <c r="G71" t="s">
        <v>1235</v>
      </c>
      <c r="J71"/>
      <c r="K71"/>
      <c r="L71"/>
      <c r="M71"/>
      <c r="N71"/>
      <c r="O71" s="1"/>
    </row>
    <row r="72" spans="1:15">
      <c r="J72" s="98" t="s">
        <v>1246</v>
      </c>
      <c r="K72" s="99">
        <f>SUM(K70:N70)</f>
        <v>65</v>
      </c>
      <c r="L72" s="99"/>
      <c r="M72"/>
      <c r="N72"/>
      <c r="O72" s="1"/>
    </row>
  </sheetData>
  <pageMargins left="0.7" right="0.7" top="0.75" bottom="0.75" header="0.3" footer="0.3"/>
  <pageSetup scale="5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1"/>
  <sheetViews>
    <sheetView topLeftCell="B13" workbookViewId="0">
      <selection activeCell="P6" sqref="P6"/>
    </sheetView>
  </sheetViews>
  <sheetFormatPr baseColWidth="10" defaultColWidth="11.375" defaultRowHeight="18"/>
  <cols>
    <col min="1" max="1" width="12.25" style="17" customWidth="1"/>
    <col min="2" max="2" width="31" style="17" customWidth="1"/>
    <col min="3" max="3" width="36.625" style="17" customWidth="1"/>
    <col min="4" max="4" width="17.25" style="17" customWidth="1"/>
    <col min="5" max="5" width="16.75" style="17" customWidth="1"/>
    <col min="6" max="6" width="12.75" style="17" customWidth="1"/>
    <col min="7" max="7" width="11.75" style="17" customWidth="1"/>
    <col min="8" max="8" width="13.125" style="17" customWidth="1"/>
    <col min="9" max="9" width="23" style="17" customWidth="1"/>
    <col min="10" max="16384" width="11.375" style="17"/>
  </cols>
  <sheetData>
    <row r="2" spans="1:13" ht="36">
      <c r="A2" s="42" t="s">
        <v>1</v>
      </c>
      <c r="B2" s="42" t="s">
        <v>12</v>
      </c>
      <c r="C2" s="42" t="s">
        <v>13</v>
      </c>
      <c r="D2" s="42" t="s">
        <v>2</v>
      </c>
      <c r="E2" s="43" t="s">
        <v>4</v>
      </c>
      <c r="F2" s="42" t="s">
        <v>5</v>
      </c>
      <c r="G2" s="42" t="s">
        <v>6</v>
      </c>
      <c r="H2" s="42" t="s">
        <v>11</v>
      </c>
      <c r="I2" s="42" t="s">
        <v>14</v>
      </c>
      <c r="J2" s="102" t="s">
        <v>1240</v>
      </c>
      <c r="K2" s="102" t="s">
        <v>1241</v>
      </c>
      <c r="L2" s="102" t="s">
        <v>1242</v>
      </c>
      <c r="M2" s="102" t="s">
        <v>1243</v>
      </c>
    </row>
    <row r="3" spans="1:13" s="28" customFormat="1" ht="28.5" customHeight="1">
      <c r="A3" s="57" t="s">
        <v>114</v>
      </c>
      <c r="B3" s="57" t="s">
        <v>371</v>
      </c>
      <c r="C3" s="57" t="s">
        <v>363</v>
      </c>
      <c r="D3" s="57" t="s">
        <v>7</v>
      </c>
      <c r="E3" s="57">
        <v>5</v>
      </c>
      <c r="F3" s="57">
        <v>2018</v>
      </c>
      <c r="G3" s="81" t="s">
        <v>18</v>
      </c>
      <c r="H3" s="81">
        <v>309366</v>
      </c>
      <c r="I3" s="57" t="s">
        <v>370</v>
      </c>
      <c r="J3" s="100">
        <f t="shared" ref="J3:J16" si="0">IF(D3="minisplit",1,0)</f>
        <v>0</v>
      </c>
      <c r="K3" s="100">
        <f t="shared" ref="K3:K16" si="1">IF(D3="remota",1,0)</f>
        <v>0</v>
      </c>
      <c r="L3" s="100">
        <f t="shared" ref="L3:L16" si="2">IF(D3="paquete",1,0)</f>
        <v>1</v>
      </c>
      <c r="M3" s="100">
        <f t="shared" ref="M3:M16" si="3">IF(D3="ventana",1,0)</f>
        <v>0</v>
      </c>
    </row>
    <row r="4" spans="1:13" s="28" customFormat="1" ht="33.75" customHeight="1">
      <c r="A4" s="57" t="s">
        <v>114</v>
      </c>
      <c r="B4" s="57" t="s">
        <v>355</v>
      </c>
      <c r="C4" s="57" t="s">
        <v>363</v>
      </c>
      <c r="D4" s="57" t="s">
        <v>7</v>
      </c>
      <c r="E4" s="57">
        <v>5</v>
      </c>
      <c r="F4" s="57">
        <v>2017</v>
      </c>
      <c r="G4" s="81" t="s">
        <v>368</v>
      </c>
      <c r="H4" s="81">
        <v>310275</v>
      </c>
      <c r="I4" s="57" t="s">
        <v>369</v>
      </c>
      <c r="J4" s="100">
        <f t="shared" si="0"/>
        <v>0</v>
      </c>
      <c r="K4" s="100">
        <f t="shared" si="1"/>
        <v>0</v>
      </c>
      <c r="L4" s="100">
        <f t="shared" si="2"/>
        <v>1</v>
      </c>
      <c r="M4" s="100">
        <f t="shared" si="3"/>
        <v>0</v>
      </c>
    </row>
    <row r="5" spans="1:13" s="28" customFormat="1" ht="36.75" customHeight="1">
      <c r="A5" s="57" t="s">
        <v>114</v>
      </c>
      <c r="B5" s="57" t="s">
        <v>355</v>
      </c>
      <c r="C5" s="57" t="s">
        <v>363</v>
      </c>
      <c r="D5" s="57" t="s">
        <v>7</v>
      </c>
      <c r="E5" s="57">
        <v>5</v>
      </c>
      <c r="F5" s="57">
        <v>2017</v>
      </c>
      <c r="G5" s="81" t="s">
        <v>368</v>
      </c>
      <c r="H5" s="81">
        <v>287228</v>
      </c>
      <c r="I5" s="57" t="s">
        <v>367</v>
      </c>
      <c r="J5" s="100">
        <f t="shared" si="0"/>
        <v>0</v>
      </c>
      <c r="K5" s="100">
        <f t="shared" si="1"/>
        <v>0</v>
      </c>
      <c r="L5" s="100">
        <f t="shared" si="2"/>
        <v>1</v>
      </c>
      <c r="M5" s="100">
        <f t="shared" si="3"/>
        <v>0</v>
      </c>
    </row>
    <row r="6" spans="1:13" s="28" customFormat="1" ht="32.25" customHeight="1">
      <c r="A6" s="57" t="s">
        <v>114</v>
      </c>
      <c r="B6" s="57" t="s">
        <v>358</v>
      </c>
      <c r="C6" s="57" t="s">
        <v>363</v>
      </c>
      <c r="D6" s="57" t="s">
        <v>7</v>
      </c>
      <c r="E6" s="57">
        <v>5</v>
      </c>
      <c r="F6" s="57">
        <v>2017</v>
      </c>
      <c r="G6" s="81" t="s">
        <v>20</v>
      </c>
      <c r="H6" s="81">
        <v>287725</v>
      </c>
      <c r="I6" s="57">
        <v>617699201</v>
      </c>
      <c r="J6" s="100">
        <f t="shared" si="0"/>
        <v>0</v>
      </c>
      <c r="K6" s="100">
        <f t="shared" si="1"/>
        <v>0</v>
      </c>
      <c r="L6" s="100">
        <f t="shared" si="2"/>
        <v>1</v>
      </c>
      <c r="M6" s="100">
        <f t="shared" si="3"/>
        <v>0</v>
      </c>
    </row>
    <row r="7" spans="1:13" s="28" customFormat="1" ht="42.75" customHeight="1">
      <c r="A7" s="57" t="s">
        <v>114</v>
      </c>
      <c r="B7" s="57" t="s">
        <v>358</v>
      </c>
      <c r="C7" s="57" t="s">
        <v>363</v>
      </c>
      <c r="D7" s="57" t="s">
        <v>7</v>
      </c>
      <c r="E7" s="57">
        <v>5</v>
      </c>
      <c r="F7" s="57">
        <v>2017</v>
      </c>
      <c r="G7" s="81" t="s">
        <v>20</v>
      </c>
      <c r="H7" s="81">
        <v>3107</v>
      </c>
      <c r="I7" s="57" t="s">
        <v>214</v>
      </c>
      <c r="J7" s="100">
        <f t="shared" si="0"/>
        <v>0</v>
      </c>
      <c r="K7" s="100">
        <f t="shared" si="1"/>
        <v>0</v>
      </c>
      <c r="L7" s="100">
        <f t="shared" si="2"/>
        <v>1</v>
      </c>
      <c r="M7" s="100">
        <f t="shared" si="3"/>
        <v>0</v>
      </c>
    </row>
    <row r="8" spans="1:13" s="28" customFormat="1" ht="41.25" customHeight="1">
      <c r="A8" s="57" t="s">
        <v>114</v>
      </c>
      <c r="B8" s="57" t="s">
        <v>355</v>
      </c>
      <c r="C8" s="57" t="s">
        <v>363</v>
      </c>
      <c r="D8" s="57" t="s">
        <v>3</v>
      </c>
      <c r="E8" s="57">
        <v>2</v>
      </c>
      <c r="F8" s="57">
        <v>2016</v>
      </c>
      <c r="G8" s="81" t="s">
        <v>96</v>
      </c>
      <c r="H8" s="81">
        <v>264067</v>
      </c>
      <c r="I8" s="82">
        <v>367606632301505</v>
      </c>
      <c r="J8" s="100">
        <f t="shared" si="0"/>
        <v>1</v>
      </c>
      <c r="K8" s="100">
        <f t="shared" si="1"/>
        <v>0</v>
      </c>
      <c r="L8" s="100">
        <f t="shared" si="2"/>
        <v>0</v>
      </c>
      <c r="M8" s="100">
        <f t="shared" si="3"/>
        <v>0</v>
      </c>
    </row>
    <row r="9" spans="1:13" s="28" customFormat="1" ht="36.75" customHeight="1">
      <c r="A9" s="57" t="s">
        <v>114</v>
      </c>
      <c r="B9" s="57" t="s">
        <v>355</v>
      </c>
      <c r="C9" s="57" t="s">
        <v>363</v>
      </c>
      <c r="D9" s="57" t="s">
        <v>3</v>
      </c>
      <c r="E9" s="57">
        <v>2</v>
      </c>
      <c r="F9" s="57">
        <v>2017</v>
      </c>
      <c r="G9" s="57" t="s">
        <v>18</v>
      </c>
      <c r="H9" s="57">
        <v>295667</v>
      </c>
      <c r="I9" s="57" t="s">
        <v>366</v>
      </c>
      <c r="J9" s="100">
        <f t="shared" si="0"/>
        <v>1</v>
      </c>
      <c r="K9" s="100">
        <f t="shared" si="1"/>
        <v>0</v>
      </c>
      <c r="L9" s="100">
        <f t="shared" si="2"/>
        <v>0</v>
      </c>
      <c r="M9" s="100">
        <f t="shared" si="3"/>
        <v>0</v>
      </c>
    </row>
    <row r="10" spans="1:13" s="28" customFormat="1" ht="39.75" customHeight="1">
      <c r="A10" s="57" t="s">
        <v>114</v>
      </c>
      <c r="B10" s="57" t="s">
        <v>355</v>
      </c>
      <c r="C10" s="57" t="s">
        <v>363</v>
      </c>
      <c r="D10" s="57" t="s">
        <v>3</v>
      </c>
      <c r="E10" s="57">
        <v>2</v>
      </c>
      <c r="F10" s="57">
        <v>2017</v>
      </c>
      <c r="G10" s="57" t="s">
        <v>18</v>
      </c>
      <c r="H10" s="57">
        <v>295666</v>
      </c>
      <c r="I10" s="57" t="s">
        <v>365</v>
      </c>
      <c r="J10" s="100">
        <f t="shared" si="0"/>
        <v>1</v>
      </c>
      <c r="K10" s="100">
        <f t="shared" si="1"/>
        <v>0</v>
      </c>
      <c r="L10" s="100">
        <f t="shared" si="2"/>
        <v>0</v>
      </c>
      <c r="M10" s="100">
        <f t="shared" si="3"/>
        <v>0</v>
      </c>
    </row>
    <row r="11" spans="1:13" s="28" customFormat="1" ht="33" customHeight="1">
      <c r="A11" s="57" t="s">
        <v>114</v>
      </c>
      <c r="B11" s="57" t="s">
        <v>355</v>
      </c>
      <c r="C11" s="57" t="s">
        <v>363</v>
      </c>
      <c r="D11" s="57" t="s">
        <v>3</v>
      </c>
      <c r="E11" s="57">
        <v>2</v>
      </c>
      <c r="F11" s="57">
        <v>2017</v>
      </c>
      <c r="G11" s="57" t="s">
        <v>100</v>
      </c>
      <c r="H11" s="57" t="s">
        <v>364</v>
      </c>
      <c r="I11" s="57" t="s">
        <v>214</v>
      </c>
      <c r="J11" s="100">
        <f t="shared" si="0"/>
        <v>1</v>
      </c>
      <c r="K11" s="100">
        <f t="shared" si="1"/>
        <v>0</v>
      </c>
      <c r="L11" s="100">
        <f t="shared" si="2"/>
        <v>0</v>
      </c>
      <c r="M11" s="100">
        <f t="shared" si="3"/>
        <v>0</v>
      </c>
    </row>
    <row r="12" spans="1:13" s="28" customFormat="1" ht="30" customHeight="1">
      <c r="A12" s="57" t="s">
        <v>114</v>
      </c>
      <c r="B12" s="57" t="s">
        <v>355</v>
      </c>
      <c r="C12" s="57" t="s">
        <v>363</v>
      </c>
      <c r="D12" s="57" t="s">
        <v>3</v>
      </c>
      <c r="E12" s="57">
        <v>2</v>
      </c>
      <c r="F12" s="57">
        <v>2017</v>
      </c>
      <c r="G12" s="57" t="s">
        <v>100</v>
      </c>
      <c r="H12" s="57" t="s">
        <v>362</v>
      </c>
      <c r="I12" s="57" t="s">
        <v>214</v>
      </c>
      <c r="J12" s="100">
        <f t="shared" si="0"/>
        <v>1</v>
      </c>
      <c r="K12" s="100">
        <f t="shared" si="1"/>
        <v>0</v>
      </c>
      <c r="L12" s="100">
        <f t="shared" si="2"/>
        <v>0</v>
      </c>
      <c r="M12" s="100">
        <f t="shared" si="3"/>
        <v>0</v>
      </c>
    </row>
    <row r="13" spans="1:13" s="28" customFormat="1" ht="30" customHeight="1">
      <c r="A13" s="57" t="s">
        <v>114</v>
      </c>
      <c r="B13" s="57" t="s">
        <v>361</v>
      </c>
      <c r="C13" s="57" t="s">
        <v>360</v>
      </c>
      <c r="D13" s="57" t="s">
        <v>3</v>
      </c>
      <c r="E13" s="57">
        <v>2</v>
      </c>
      <c r="F13" s="57">
        <v>2014</v>
      </c>
      <c r="G13" s="57" t="s">
        <v>18</v>
      </c>
      <c r="H13" s="57" t="s">
        <v>214</v>
      </c>
      <c r="I13" s="57" t="s">
        <v>359</v>
      </c>
      <c r="J13" s="100">
        <f t="shared" si="0"/>
        <v>1</v>
      </c>
      <c r="K13" s="100">
        <f t="shared" si="1"/>
        <v>0</v>
      </c>
      <c r="L13" s="100">
        <f t="shared" si="2"/>
        <v>0</v>
      </c>
      <c r="M13" s="100">
        <f t="shared" si="3"/>
        <v>0</v>
      </c>
    </row>
    <row r="14" spans="1:13" s="28" customFormat="1" ht="33.75" customHeight="1">
      <c r="A14" s="57" t="s">
        <v>114</v>
      </c>
      <c r="B14" s="57" t="s">
        <v>358</v>
      </c>
      <c r="C14" s="57" t="s">
        <v>357</v>
      </c>
      <c r="D14" s="57" t="s">
        <v>3</v>
      </c>
      <c r="E14" s="57">
        <v>1</v>
      </c>
      <c r="F14" s="57">
        <v>2021</v>
      </c>
      <c r="G14" s="57" t="s">
        <v>18</v>
      </c>
      <c r="H14" s="57">
        <v>390795</v>
      </c>
      <c r="I14" s="57" t="s">
        <v>356</v>
      </c>
      <c r="J14" s="100">
        <f t="shared" si="0"/>
        <v>1</v>
      </c>
      <c r="K14" s="100">
        <f t="shared" si="1"/>
        <v>0</v>
      </c>
      <c r="L14" s="100">
        <f t="shared" si="2"/>
        <v>0</v>
      </c>
      <c r="M14" s="100">
        <f t="shared" si="3"/>
        <v>0</v>
      </c>
    </row>
    <row r="15" spans="1:13" s="28" customFormat="1" ht="37.5" customHeight="1">
      <c r="A15" s="57" t="s">
        <v>116</v>
      </c>
      <c r="B15" s="57" t="s">
        <v>355</v>
      </c>
      <c r="C15" s="57" t="s">
        <v>352</v>
      </c>
      <c r="D15" s="57" t="s">
        <v>7</v>
      </c>
      <c r="E15" s="57">
        <v>4</v>
      </c>
      <c r="F15" s="57">
        <v>2017</v>
      </c>
      <c r="G15" s="57" t="s">
        <v>18</v>
      </c>
      <c r="H15" s="57" t="s">
        <v>354</v>
      </c>
      <c r="I15" s="57" t="s">
        <v>214</v>
      </c>
      <c r="J15" s="100">
        <f t="shared" si="0"/>
        <v>0</v>
      </c>
      <c r="K15" s="100">
        <f t="shared" si="1"/>
        <v>0</v>
      </c>
      <c r="L15" s="100">
        <f t="shared" si="2"/>
        <v>1</v>
      </c>
      <c r="M15" s="100">
        <f t="shared" si="3"/>
        <v>0</v>
      </c>
    </row>
    <row r="16" spans="1:13" s="28" customFormat="1" ht="35.25" customHeight="1">
      <c r="A16" s="57" t="s">
        <v>116</v>
      </c>
      <c r="B16" s="57" t="s">
        <v>353</v>
      </c>
      <c r="C16" s="57" t="s">
        <v>352</v>
      </c>
      <c r="D16" s="57" t="s">
        <v>7</v>
      </c>
      <c r="E16" s="57">
        <v>4</v>
      </c>
      <c r="F16" s="57">
        <v>2017</v>
      </c>
      <c r="G16" s="57" t="s">
        <v>135</v>
      </c>
      <c r="H16" s="57" t="s">
        <v>351</v>
      </c>
      <c r="I16" s="57" t="s">
        <v>350</v>
      </c>
      <c r="J16" s="100">
        <f t="shared" si="0"/>
        <v>0</v>
      </c>
      <c r="K16" s="100">
        <f t="shared" si="1"/>
        <v>0</v>
      </c>
      <c r="L16" s="100">
        <f t="shared" si="2"/>
        <v>1</v>
      </c>
      <c r="M16" s="100">
        <f t="shared" si="3"/>
        <v>0</v>
      </c>
    </row>
    <row r="19" spans="1:13">
      <c r="A19" s="107"/>
      <c r="B19" s="107"/>
      <c r="C19" s="107"/>
      <c r="D19" s="107"/>
      <c r="E19">
        <f>+COUNTA(A3:A16)</f>
        <v>14</v>
      </c>
      <c r="F19" t="s">
        <v>1234</v>
      </c>
      <c r="G19" s="107"/>
      <c r="H19" s="107"/>
      <c r="I19"/>
      <c r="J19" s="96">
        <f>SUBTOTAL(109,J3:J16)</f>
        <v>7</v>
      </c>
      <c r="K19" s="96">
        <f t="shared" ref="K19:M19" si="4">SUBTOTAL(109,K3:K16)</f>
        <v>0</v>
      </c>
      <c r="L19" s="96">
        <f t="shared" si="4"/>
        <v>7</v>
      </c>
      <c r="M19" s="96">
        <f t="shared" si="4"/>
        <v>0</v>
      </c>
    </row>
    <row r="20" spans="1:13">
      <c r="A20" s="107"/>
      <c r="B20" s="107"/>
      <c r="C20" s="107"/>
      <c r="D20" s="107"/>
      <c r="E20">
        <f>+SUM(E3:E16)</f>
        <v>46</v>
      </c>
      <c r="F20" t="s">
        <v>1235</v>
      </c>
      <c r="G20" s="107"/>
      <c r="H20" s="107"/>
      <c r="I20"/>
      <c r="J20"/>
      <c r="K20"/>
      <c r="L20"/>
      <c r="M20"/>
    </row>
    <row r="21" spans="1:13">
      <c r="I21" s="98" t="s">
        <v>1246</v>
      </c>
      <c r="J21" s="99">
        <f>SUM(J19:M19)</f>
        <v>14</v>
      </c>
      <c r="K21" s="99"/>
      <c r="L21"/>
      <c r="M21"/>
    </row>
  </sheetData>
  <pageMargins left="0.7" right="0.7" top="0.75" bottom="0.75" header="0.3" footer="0.3"/>
  <pageSetup scale="5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10"/>
  <sheetViews>
    <sheetView topLeftCell="A56" zoomScale="110" zoomScaleNormal="110" workbookViewId="0">
      <selection activeCell="S12" sqref="S12"/>
    </sheetView>
  </sheetViews>
  <sheetFormatPr baseColWidth="10" defaultColWidth="11.375" defaultRowHeight="18"/>
  <cols>
    <col min="1" max="1" width="15.75" style="17" customWidth="1"/>
    <col min="2" max="2" width="39.25" style="121" customWidth="1"/>
    <col min="3" max="3" width="41.375" style="121" customWidth="1"/>
    <col min="4" max="4" width="20.875" style="17" customWidth="1"/>
    <col min="5" max="5" width="20.125" style="17" customWidth="1"/>
    <col min="6" max="6" width="15.625" style="44" customWidth="1"/>
    <col min="7" max="7" width="14.375" style="17" customWidth="1"/>
    <col min="8" max="8" width="14.375" style="44" customWidth="1"/>
    <col min="9" max="9" width="28.375" style="44" customWidth="1"/>
    <col min="10" max="10" width="15.625" style="44" hidden="1" customWidth="1"/>
    <col min="11" max="16384" width="11.375" style="44"/>
  </cols>
  <sheetData>
    <row r="2" spans="1:32" ht="36">
      <c r="A2" s="78" t="s">
        <v>1</v>
      </c>
      <c r="B2" s="117" t="s">
        <v>12</v>
      </c>
      <c r="C2" s="117" t="s">
        <v>13</v>
      </c>
      <c r="D2" s="78" t="s">
        <v>2</v>
      </c>
      <c r="E2" s="79" t="s">
        <v>4</v>
      </c>
      <c r="F2" s="78" t="s">
        <v>5</v>
      </c>
      <c r="G2" s="78" t="s">
        <v>6</v>
      </c>
      <c r="H2" s="78" t="s">
        <v>11</v>
      </c>
      <c r="I2" s="78" t="s">
        <v>14</v>
      </c>
      <c r="J2" s="79" t="s">
        <v>1238</v>
      </c>
      <c r="K2" s="102" t="s">
        <v>1240</v>
      </c>
      <c r="L2" s="102" t="s">
        <v>1241</v>
      </c>
      <c r="M2" s="102" t="s">
        <v>1242</v>
      </c>
      <c r="N2" s="102" t="s">
        <v>1243</v>
      </c>
      <c r="O2" s="128" t="s">
        <v>1363</v>
      </c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1:32" s="28" customFormat="1" ht="23.25" customHeight="1">
      <c r="A3" s="88" t="s">
        <v>871</v>
      </c>
      <c r="B3" s="118" t="s">
        <v>569</v>
      </c>
      <c r="C3" s="122" t="s">
        <v>1366</v>
      </c>
      <c r="D3" s="126" t="s">
        <v>1364</v>
      </c>
      <c r="E3" s="90">
        <v>2</v>
      </c>
      <c r="F3" s="59" t="s">
        <v>1253</v>
      </c>
      <c r="G3" s="90" t="s">
        <v>374</v>
      </c>
      <c r="H3" s="89" t="s">
        <v>1254</v>
      </c>
      <c r="I3" s="89" t="s">
        <v>1255</v>
      </c>
      <c r="J3" s="90">
        <v>2</v>
      </c>
      <c r="K3" s="100">
        <f>IF(D3="minisplit",1,0)</f>
        <v>1</v>
      </c>
      <c r="L3" s="100">
        <f>IF(D3="remota",1,0)</f>
        <v>0</v>
      </c>
      <c r="M3" s="100">
        <f>IF(D3="paquete",1,0)</f>
        <v>0</v>
      </c>
      <c r="N3" s="100">
        <f>IF(D3="ventana",1,0)</f>
        <v>0</v>
      </c>
      <c r="O3" s="100">
        <f>IF(D3="remota de precisión",1,0)</f>
        <v>0</v>
      </c>
    </row>
    <row r="4" spans="1:32" s="28" customFormat="1" ht="27">
      <c r="A4" s="88" t="s">
        <v>871</v>
      </c>
      <c r="B4" s="118" t="s">
        <v>569</v>
      </c>
      <c r="C4" s="120" t="s">
        <v>568</v>
      </c>
      <c r="D4" s="126" t="s">
        <v>1364</v>
      </c>
      <c r="E4" s="88">
        <v>1.5</v>
      </c>
      <c r="F4" s="89" t="s">
        <v>1253</v>
      </c>
      <c r="G4" s="88" t="s">
        <v>419</v>
      </c>
      <c r="H4" s="89" t="s">
        <v>1256</v>
      </c>
      <c r="I4" s="89" t="s">
        <v>1257</v>
      </c>
      <c r="J4" s="88">
        <v>1.5</v>
      </c>
      <c r="K4" s="100">
        <f t="shared" ref="K4:K67" si="0">IF(D4="minisplit",1,0)</f>
        <v>1</v>
      </c>
      <c r="L4" s="100">
        <f t="shared" ref="L4:L67" si="1">IF(D4="remota",1,0)</f>
        <v>0</v>
      </c>
      <c r="M4" s="100">
        <f t="shared" ref="M4:M67" si="2">IF(D4="paquete",1,0)</f>
        <v>0</v>
      </c>
      <c r="N4" s="100">
        <f t="shared" ref="N4:N67" si="3">IF(D4="ventana",1,0)</f>
        <v>0</v>
      </c>
      <c r="O4" s="100">
        <f t="shared" ref="O4:O67" si="4">IF(D4="remota de precisión",1,0)</f>
        <v>0</v>
      </c>
    </row>
    <row r="5" spans="1:32" s="28" customFormat="1" ht="27">
      <c r="A5" s="88" t="s">
        <v>871</v>
      </c>
      <c r="B5" s="118" t="s">
        <v>569</v>
      </c>
      <c r="C5" s="120" t="s">
        <v>568</v>
      </c>
      <c r="D5" s="126" t="s">
        <v>1364</v>
      </c>
      <c r="E5" s="88">
        <v>1.5</v>
      </c>
      <c r="F5" s="89" t="s">
        <v>1253</v>
      </c>
      <c r="G5" s="88" t="s">
        <v>378</v>
      </c>
      <c r="H5" s="89" t="s">
        <v>1258</v>
      </c>
      <c r="I5" s="89" t="s">
        <v>1259</v>
      </c>
      <c r="J5" s="88">
        <v>1.5</v>
      </c>
      <c r="K5" s="100">
        <f t="shared" si="0"/>
        <v>1</v>
      </c>
      <c r="L5" s="100">
        <f t="shared" si="1"/>
        <v>0</v>
      </c>
      <c r="M5" s="100">
        <f t="shared" si="2"/>
        <v>0</v>
      </c>
      <c r="N5" s="100">
        <f t="shared" si="3"/>
        <v>0</v>
      </c>
      <c r="O5" s="100">
        <f t="shared" si="4"/>
        <v>0</v>
      </c>
    </row>
    <row r="6" spans="1:32" s="28" customFormat="1" ht="40.5">
      <c r="A6" s="88" t="s">
        <v>385</v>
      </c>
      <c r="B6" s="118" t="s">
        <v>567</v>
      </c>
      <c r="C6" s="118" t="s">
        <v>566</v>
      </c>
      <c r="D6" s="126" t="s">
        <v>1364</v>
      </c>
      <c r="E6" s="88">
        <v>2</v>
      </c>
      <c r="F6" s="59"/>
      <c r="G6" s="88" t="s">
        <v>419</v>
      </c>
      <c r="H6" s="80" t="s">
        <v>565</v>
      </c>
      <c r="I6" s="80"/>
      <c r="J6" s="87">
        <v>2</v>
      </c>
      <c r="K6" s="100">
        <f t="shared" si="0"/>
        <v>1</v>
      </c>
      <c r="L6" s="100">
        <f t="shared" si="1"/>
        <v>0</v>
      </c>
      <c r="M6" s="100">
        <f t="shared" si="2"/>
        <v>0</v>
      </c>
      <c r="N6" s="100">
        <f t="shared" si="3"/>
        <v>0</v>
      </c>
      <c r="O6" s="100">
        <f t="shared" si="4"/>
        <v>0</v>
      </c>
    </row>
    <row r="7" spans="1:32" s="28" customFormat="1" ht="40.5">
      <c r="A7" s="88" t="s">
        <v>385</v>
      </c>
      <c r="B7" s="119" t="s">
        <v>564</v>
      </c>
      <c r="C7" s="118" t="s">
        <v>563</v>
      </c>
      <c r="D7" s="126" t="s">
        <v>1364</v>
      </c>
      <c r="E7" s="88">
        <v>1</v>
      </c>
      <c r="F7" s="59"/>
      <c r="G7" s="88" t="s">
        <v>433</v>
      </c>
      <c r="H7" s="80" t="s">
        <v>562</v>
      </c>
      <c r="I7" s="80" t="s">
        <v>561</v>
      </c>
      <c r="J7" s="87">
        <v>1</v>
      </c>
      <c r="K7" s="100">
        <f t="shared" si="0"/>
        <v>1</v>
      </c>
      <c r="L7" s="100">
        <f t="shared" si="1"/>
        <v>0</v>
      </c>
      <c r="M7" s="100">
        <f t="shared" si="2"/>
        <v>0</v>
      </c>
      <c r="N7" s="100">
        <f t="shared" si="3"/>
        <v>0</v>
      </c>
      <c r="O7" s="100">
        <f t="shared" si="4"/>
        <v>0</v>
      </c>
    </row>
    <row r="8" spans="1:32" s="28" customFormat="1" ht="27">
      <c r="A8" s="88" t="s">
        <v>871</v>
      </c>
      <c r="B8" s="119" t="s">
        <v>554</v>
      </c>
      <c r="C8" s="118" t="s">
        <v>553</v>
      </c>
      <c r="D8" s="88" t="s">
        <v>1365</v>
      </c>
      <c r="E8" s="88">
        <v>2</v>
      </c>
      <c r="F8" s="59"/>
      <c r="G8" s="88" t="s">
        <v>419</v>
      </c>
      <c r="H8" s="80" t="s">
        <v>560</v>
      </c>
      <c r="I8" s="80" t="s">
        <v>559</v>
      </c>
      <c r="J8" s="87">
        <v>2</v>
      </c>
      <c r="K8" s="100">
        <f t="shared" si="0"/>
        <v>0</v>
      </c>
      <c r="L8" s="100">
        <f t="shared" si="1"/>
        <v>0</v>
      </c>
      <c r="M8" s="100">
        <f t="shared" si="2"/>
        <v>1</v>
      </c>
      <c r="N8" s="100">
        <f t="shared" si="3"/>
        <v>0</v>
      </c>
      <c r="O8" s="100">
        <f t="shared" si="4"/>
        <v>0</v>
      </c>
    </row>
    <row r="9" spans="1:32" s="28" customFormat="1" ht="24" customHeight="1">
      <c r="A9" s="90" t="s">
        <v>871</v>
      </c>
      <c r="B9" s="119" t="s">
        <v>554</v>
      </c>
      <c r="C9" s="123" t="s">
        <v>553</v>
      </c>
      <c r="D9" s="126" t="s">
        <v>1364</v>
      </c>
      <c r="E9" s="88">
        <v>1</v>
      </c>
      <c r="F9" s="89" t="s">
        <v>1307</v>
      </c>
      <c r="G9" s="88" t="s">
        <v>378</v>
      </c>
      <c r="H9" s="89" t="s">
        <v>1305</v>
      </c>
      <c r="I9" s="89" t="s">
        <v>1306</v>
      </c>
      <c r="J9" s="88">
        <v>1</v>
      </c>
      <c r="K9" s="100">
        <f t="shared" si="0"/>
        <v>1</v>
      </c>
      <c r="L9" s="100">
        <f t="shared" si="1"/>
        <v>0</v>
      </c>
      <c r="M9" s="100">
        <f t="shared" si="2"/>
        <v>0</v>
      </c>
      <c r="N9" s="100">
        <f t="shared" si="3"/>
        <v>0</v>
      </c>
      <c r="O9" s="100">
        <f t="shared" si="4"/>
        <v>0</v>
      </c>
    </row>
    <row r="10" spans="1:32" s="28" customFormat="1" ht="27">
      <c r="A10" s="91" t="s">
        <v>871</v>
      </c>
      <c r="B10" s="119" t="s">
        <v>554</v>
      </c>
      <c r="C10" s="123" t="s">
        <v>553</v>
      </c>
      <c r="D10" s="126" t="s">
        <v>1364</v>
      </c>
      <c r="E10" s="88">
        <v>2</v>
      </c>
      <c r="F10" s="89" t="s">
        <v>1308</v>
      </c>
      <c r="G10" s="88" t="s">
        <v>378</v>
      </c>
      <c r="H10" s="89" t="s">
        <v>1309</v>
      </c>
      <c r="I10" s="89" t="s">
        <v>1310</v>
      </c>
      <c r="J10" s="88">
        <v>2</v>
      </c>
      <c r="K10" s="100">
        <f t="shared" si="0"/>
        <v>1</v>
      </c>
      <c r="L10" s="100">
        <f t="shared" si="1"/>
        <v>0</v>
      </c>
      <c r="M10" s="100">
        <f t="shared" si="2"/>
        <v>0</v>
      </c>
      <c r="N10" s="100">
        <f t="shared" si="3"/>
        <v>0</v>
      </c>
      <c r="O10" s="100">
        <f t="shared" si="4"/>
        <v>0</v>
      </c>
    </row>
    <row r="11" spans="1:32" s="28" customFormat="1" ht="27">
      <c r="A11" s="91" t="s">
        <v>871</v>
      </c>
      <c r="B11" s="119" t="s">
        <v>554</v>
      </c>
      <c r="C11" s="123" t="s">
        <v>553</v>
      </c>
      <c r="D11" s="126" t="s">
        <v>1364</v>
      </c>
      <c r="E11" s="88">
        <v>2</v>
      </c>
      <c r="F11" s="89" t="s">
        <v>1308</v>
      </c>
      <c r="G11" s="88" t="s">
        <v>378</v>
      </c>
      <c r="H11" s="89" t="s">
        <v>1311</v>
      </c>
      <c r="I11" s="89" t="s">
        <v>1312</v>
      </c>
      <c r="J11" s="88">
        <v>2</v>
      </c>
      <c r="K11" s="100">
        <f t="shared" si="0"/>
        <v>1</v>
      </c>
      <c r="L11" s="100">
        <f t="shared" si="1"/>
        <v>0</v>
      </c>
      <c r="M11" s="100">
        <f t="shared" si="2"/>
        <v>0</v>
      </c>
      <c r="N11" s="100">
        <f t="shared" si="3"/>
        <v>0</v>
      </c>
      <c r="O11" s="100">
        <f t="shared" si="4"/>
        <v>0</v>
      </c>
    </row>
    <row r="12" spans="1:32" s="28" customFormat="1" ht="24.75" customHeight="1">
      <c r="A12" s="88" t="s">
        <v>871</v>
      </c>
      <c r="B12" s="119" t="s">
        <v>554</v>
      </c>
      <c r="C12" s="118" t="s">
        <v>553</v>
      </c>
      <c r="D12" s="88" t="s">
        <v>1365</v>
      </c>
      <c r="E12" s="88">
        <v>3</v>
      </c>
      <c r="F12" s="80"/>
      <c r="G12" s="88"/>
      <c r="H12" s="80" t="s">
        <v>558</v>
      </c>
      <c r="I12" s="80" t="s">
        <v>557</v>
      </c>
      <c r="J12" s="87">
        <v>3</v>
      </c>
      <c r="K12" s="100">
        <f t="shared" si="0"/>
        <v>0</v>
      </c>
      <c r="L12" s="100">
        <f t="shared" si="1"/>
        <v>0</v>
      </c>
      <c r="M12" s="100">
        <f t="shared" si="2"/>
        <v>1</v>
      </c>
      <c r="N12" s="100">
        <f t="shared" si="3"/>
        <v>0</v>
      </c>
      <c r="O12" s="100">
        <f t="shared" si="4"/>
        <v>0</v>
      </c>
    </row>
    <row r="13" spans="1:32" s="28" customFormat="1" ht="24.75" customHeight="1">
      <c r="A13" s="88" t="s">
        <v>871</v>
      </c>
      <c r="B13" s="119" t="s">
        <v>554</v>
      </c>
      <c r="C13" s="118" t="s">
        <v>553</v>
      </c>
      <c r="D13" s="88" t="s">
        <v>1365</v>
      </c>
      <c r="E13" s="88">
        <v>3</v>
      </c>
      <c r="F13" s="80"/>
      <c r="G13" s="88"/>
      <c r="H13" s="80" t="s">
        <v>556</v>
      </c>
      <c r="I13" s="80" t="s">
        <v>555</v>
      </c>
      <c r="J13" s="87">
        <v>3</v>
      </c>
      <c r="K13" s="100">
        <f t="shared" si="0"/>
        <v>0</v>
      </c>
      <c r="L13" s="100">
        <f t="shared" si="1"/>
        <v>0</v>
      </c>
      <c r="M13" s="100">
        <f t="shared" si="2"/>
        <v>1</v>
      </c>
      <c r="N13" s="100">
        <f t="shared" si="3"/>
        <v>0</v>
      </c>
      <c r="O13" s="100">
        <f t="shared" si="4"/>
        <v>0</v>
      </c>
    </row>
    <row r="14" spans="1:32" s="28" customFormat="1" ht="27">
      <c r="A14" s="90" t="s">
        <v>871</v>
      </c>
      <c r="B14" s="119" t="s">
        <v>554</v>
      </c>
      <c r="C14" s="123" t="s">
        <v>553</v>
      </c>
      <c r="D14" s="126" t="s">
        <v>1364</v>
      </c>
      <c r="E14" s="88">
        <v>1</v>
      </c>
      <c r="F14" s="80"/>
      <c r="G14" s="88" t="s">
        <v>441</v>
      </c>
      <c r="H14" s="89" t="s">
        <v>1313</v>
      </c>
      <c r="I14" s="89" t="s">
        <v>1314</v>
      </c>
      <c r="J14" s="88">
        <v>1</v>
      </c>
      <c r="K14" s="100">
        <f t="shared" si="0"/>
        <v>1</v>
      </c>
      <c r="L14" s="100">
        <f t="shared" si="1"/>
        <v>0</v>
      </c>
      <c r="M14" s="100">
        <f t="shared" si="2"/>
        <v>0</v>
      </c>
      <c r="N14" s="100">
        <f t="shared" si="3"/>
        <v>0</v>
      </c>
      <c r="O14" s="100">
        <f t="shared" si="4"/>
        <v>0</v>
      </c>
    </row>
    <row r="15" spans="1:32" s="28" customFormat="1" ht="27">
      <c r="A15" s="90" t="s">
        <v>871</v>
      </c>
      <c r="B15" s="119" t="s">
        <v>554</v>
      </c>
      <c r="C15" s="123" t="s">
        <v>553</v>
      </c>
      <c r="D15" s="126" t="s">
        <v>1364</v>
      </c>
      <c r="E15" s="88">
        <v>1</v>
      </c>
      <c r="F15" s="80"/>
      <c r="G15" s="88" t="s">
        <v>441</v>
      </c>
      <c r="H15" s="89" t="s">
        <v>1315</v>
      </c>
      <c r="I15" s="89" t="s">
        <v>1316</v>
      </c>
      <c r="J15" s="88">
        <v>1</v>
      </c>
      <c r="K15" s="100">
        <f t="shared" si="0"/>
        <v>1</v>
      </c>
      <c r="L15" s="100">
        <f t="shared" si="1"/>
        <v>0</v>
      </c>
      <c r="M15" s="100">
        <f t="shared" si="2"/>
        <v>0</v>
      </c>
      <c r="N15" s="100">
        <f t="shared" si="3"/>
        <v>0</v>
      </c>
      <c r="O15" s="100">
        <f t="shared" si="4"/>
        <v>0</v>
      </c>
    </row>
    <row r="16" spans="1:32" s="28" customFormat="1" ht="27">
      <c r="A16" s="88" t="s">
        <v>871</v>
      </c>
      <c r="B16" s="119" t="s">
        <v>554</v>
      </c>
      <c r="C16" s="123" t="s">
        <v>553</v>
      </c>
      <c r="D16" s="126" t="s">
        <v>1364</v>
      </c>
      <c r="E16" s="88">
        <v>1</v>
      </c>
      <c r="F16" s="80"/>
      <c r="G16" s="88" t="s">
        <v>547</v>
      </c>
      <c r="H16" s="89" t="s">
        <v>1317</v>
      </c>
      <c r="I16" s="89" t="s">
        <v>1318</v>
      </c>
      <c r="J16" s="88">
        <v>1</v>
      </c>
      <c r="K16" s="100">
        <f t="shared" si="0"/>
        <v>1</v>
      </c>
      <c r="L16" s="100">
        <f t="shared" si="1"/>
        <v>0</v>
      </c>
      <c r="M16" s="100">
        <f t="shared" si="2"/>
        <v>0</v>
      </c>
      <c r="N16" s="100">
        <f t="shared" si="3"/>
        <v>0</v>
      </c>
      <c r="O16" s="100">
        <f t="shared" si="4"/>
        <v>0</v>
      </c>
    </row>
    <row r="17" spans="1:15" s="28" customFormat="1" ht="30" customHeight="1">
      <c r="A17" s="88" t="s">
        <v>871</v>
      </c>
      <c r="B17" s="119" t="s">
        <v>554</v>
      </c>
      <c r="C17" s="118" t="s">
        <v>553</v>
      </c>
      <c r="D17" s="126" t="s">
        <v>1364</v>
      </c>
      <c r="E17" s="88">
        <v>1</v>
      </c>
      <c r="F17" s="80"/>
      <c r="G17" s="88"/>
      <c r="H17" s="80" t="s">
        <v>552</v>
      </c>
      <c r="I17" s="80"/>
      <c r="J17" s="87">
        <v>1</v>
      </c>
      <c r="K17" s="100">
        <f t="shared" si="0"/>
        <v>1</v>
      </c>
      <c r="L17" s="100">
        <f t="shared" si="1"/>
        <v>0</v>
      </c>
      <c r="M17" s="100">
        <f t="shared" si="2"/>
        <v>0</v>
      </c>
      <c r="N17" s="100">
        <f t="shared" si="3"/>
        <v>0</v>
      </c>
      <c r="O17" s="100">
        <f t="shared" si="4"/>
        <v>0</v>
      </c>
    </row>
    <row r="18" spans="1:15" s="28" customFormat="1" ht="40.5">
      <c r="A18" s="88" t="s">
        <v>871</v>
      </c>
      <c r="B18" s="119" t="s">
        <v>551</v>
      </c>
      <c r="C18" s="123" t="s">
        <v>550</v>
      </c>
      <c r="D18" s="126" t="s">
        <v>1364</v>
      </c>
      <c r="E18" s="88">
        <v>1</v>
      </c>
      <c r="F18" s="89" t="s">
        <v>1308</v>
      </c>
      <c r="G18" s="88" t="s">
        <v>378</v>
      </c>
      <c r="H18" s="89" t="s">
        <v>1319</v>
      </c>
      <c r="I18" s="89" t="s">
        <v>1320</v>
      </c>
      <c r="J18" s="88">
        <v>1</v>
      </c>
      <c r="K18" s="100">
        <f t="shared" si="0"/>
        <v>1</v>
      </c>
      <c r="L18" s="100">
        <f t="shared" si="1"/>
        <v>0</v>
      </c>
      <c r="M18" s="100">
        <f t="shared" si="2"/>
        <v>0</v>
      </c>
      <c r="N18" s="100">
        <f t="shared" si="3"/>
        <v>0</v>
      </c>
      <c r="O18" s="100">
        <f t="shared" si="4"/>
        <v>0</v>
      </c>
    </row>
    <row r="19" spans="1:15" s="28" customFormat="1" ht="27">
      <c r="A19" s="88" t="s">
        <v>389</v>
      </c>
      <c r="B19" s="118" t="s">
        <v>549</v>
      </c>
      <c r="C19" s="123" t="s">
        <v>548</v>
      </c>
      <c r="D19" s="126" t="s">
        <v>1364</v>
      </c>
      <c r="E19" s="88">
        <v>1</v>
      </c>
      <c r="F19" s="89" t="s">
        <v>1308</v>
      </c>
      <c r="G19" s="90" t="s">
        <v>547</v>
      </c>
      <c r="H19" s="89" t="s">
        <v>1321</v>
      </c>
      <c r="I19" s="89" t="s">
        <v>1322</v>
      </c>
      <c r="J19" s="90">
        <v>1</v>
      </c>
      <c r="K19" s="100">
        <f t="shared" si="0"/>
        <v>1</v>
      </c>
      <c r="L19" s="100">
        <f t="shared" si="1"/>
        <v>0</v>
      </c>
      <c r="M19" s="100">
        <f t="shared" si="2"/>
        <v>0</v>
      </c>
      <c r="N19" s="100">
        <f t="shared" si="3"/>
        <v>0</v>
      </c>
      <c r="O19" s="100">
        <f t="shared" si="4"/>
        <v>0</v>
      </c>
    </row>
    <row r="20" spans="1:15" s="28" customFormat="1" ht="40.5">
      <c r="A20" s="88" t="s">
        <v>871</v>
      </c>
      <c r="B20" s="118" t="s">
        <v>546</v>
      </c>
      <c r="C20" s="123" t="s">
        <v>541</v>
      </c>
      <c r="D20" s="88" t="s">
        <v>1241</v>
      </c>
      <c r="E20" s="88">
        <v>7.5</v>
      </c>
      <c r="F20" s="89" t="s">
        <v>1308</v>
      </c>
      <c r="G20" s="90" t="s">
        <v>436</v>
      </c>
      <c r="H20" s="89" t="s">
        <v>1323</v>
      </c>
      <c r="I20" s="89" t="s">
        <v>1324</v>
      </c>
      <c r="J20" s="90">
        <v>7.5</v>
      </c>
      <c r="K20" s="100">
        <f t="shared" si="0"/>
        <v>0</v>
      </c>
      <c r="L20" s="100">
        <f t="shared" si="1"/>
        <v>1</v>
      </c>
      <c r="M20" s="100">
        <f t="shared" si="2"/>
        <v>0</v>
      </c>
      <c r="N20" s="100">
        <f t="shared" si="3"/>
        <v>0</v>
      </c>
      <c r="O20" s="100">
        <f t="shared" si="4"/>
        <v>0</v>
      </c>
    </row>
    <row r="21" spans="1:15" s="28" customFormat="1" ht="39" customHeight="1">
      <c r="A21" s="88" t="s">
        <v>871</v>
      </c>
      <c r="B21" s="120" t="s">
        <v>545</v>
      </c>
      <c r="C21" s="118" t="s">
        <v>541</v>
      </c>
      <c r="D21" s="88" t="s">
        <v>1363</v>
      </c>
      <c r="E21" s="88">
        <v>15</v>
      </c>
      <c r="F21" s="59"/>
      <c r="G21" s="88"/>
      <c r="H21" s="80" t="s">
        <v>544</v>
      </c>
      <c r="I21" s="80" t="s">
        <v>543</v>
      </c>
      <c r="J21" s="87">
        <v>15</v>
      </c>
      <c r="K21" s="100">
        <f t="shared" si="0"/>
        <v>0</v>
      </c>
      <c r="L21" s="100">
        <f t="shared" si="1"/>
        <v>0</v>
      </c>
      <c r="M21" s="100">
        <f t="shared" si="2"/>
        <v>0</v>
      </c>
      <c r="N21" s="100">
        <f t="shared" si="3"/>
        <v>0</v>
      </c>
      <c r="O21" s="100">
        <f t="shared" si="4"/>
        <v>1</v>
      </c>
    </row>
    <row r="22" spans="1:15" s="28" customFormat="1" ht="39" customHeight="1">
      <c r="A22" s="88" t="s">
        <v>871</v>
      </c>
      <c r="B22" s="119" t="s">
        <v>542</v>
      </c>
      <c r="C22" s="118" t="s">
        <v>541</v>
      </c>
      <c r="D22" s="126" t="s">
        <v>1364</v>
      </c>
      <c r="E22" s="88">
        <v>5</v>
      </c>
      <c r="F22" s="59"/>
      <c r="G22" s="88"/>
      <c r="H22" s="80" t="s">
        <v>540</v>
      </c>
      <c r="I22" s="80" t="s">
        <v>539</v>
      </c>
      <c r="J22" s="87">
        <v>5</v>
      </c>
      <c r="K22" s="100">
        <f t="shared" si="0"/>
        <v>1</v>
      </c>
      <c r="L22" s="100">
        <f t="shared" si="1"/>
        <v>0</v>
      </c>
      <c r="M22" s="100">
        <f t="shared" si="2"/>
        <v>0</v>
      </c>
      <c r="N22" s="100">
        <f t="shared" si="3"/>
        <v>0</v>
      </c>
      <c r="O22" s="100">
        <f t="shared" si="4"/>
        <v>0</v>
      </c>
    </row>
    <row r="23" spans="1:15" s="28" customFormat="1" ht="44.25" customHeight="1">
      <c r="A23" s="88" t="s">
        <v>389</v>
      </c>
      <c r="B23" s="118" t="s">
        <v>538</v>
      </c>
      <c r="C23" s="118" t="s">
        <v>537</v>
      </c>
      <c r="D23" s="88" t="s">
        <v>1365</v>
      </c>
      <c r="E23" s="88">
        <v>5</v>
      </c>
      <c r="F23" s="59"/>
      <c r="G23" s="88"/>
      <c r="H23" s="80" t="s">
        <v>536</v>
      </c>
      <c r="I23" s="80"/>
      <c r="J23" s="87"/>
      <c r="K23" s="100">
        <f t="shared" si="0"/>
        <v>0</v>
      </c>
      <c r="L23" s="100">
        <f t="shared" si="1"/>
        <v>0</v>
      </c>
      <c r="M23" s="100">
        <f t="shared" si="2"/>
        <v>1</v>
      </c>
      <c r="N23" s="100">
        <f t="shared" si="3"/>
        <v>0</v>
      </c>
      <c r="O23" s="100">
        <f t="shared" si="4"/>
        <v>0</v>
      </c>
    </row>
    <row r="24" spans="1:15" s="28" customFormat="1" ht="49.5" customHeight="1">
      <c r="A24" s="88" t="s">
        <v>385</v>
      </c>
      <c r="B24" s="118" t="s">
        <v>531</v>
      </c>
      <c r="C24" s="118" t="s">
        <v>530</v>
      </c>
      <c r="D24" s="88" t="s">
        <v>1241</v>
      </c>
      <c r="E24" s="88">
        <v>2</v>
      </c>
      <c r="F24" s="59"/>
      <c r="G24" s="88" t="s">
        <v>374</v>
      </c>
      <c r="H24" s="80" t="s">
        <v>535</v>
      </c>
      <c r="I24" s="80" t="s">
        <v>534</v>
      </c>
      <c r="J24" s="87">
        <v>2</v>
      </c>
      <c r="K24" s="100">
        <f t="shared" si="0"/>
        <v>0</v>
      </c>
      <c r="L24" s="100">
        <f t="shared" si="1"/>
        <v>1</v>
      </c>
      <c r="M24" s="100">
        <f t="shared" si="2"/>
        <v>0</v>
      </c>
      <c r="N24" s="100">
        <f t="shared" si="3"/>
        <v>0</v>
      </c>
      <c r="O24" s="100">
        <f t="shared" si="4"/>
        <v>0</v>
      </c>
    </row>
    <row r="25" spans="1:15" s="28" customFormat="1" ht="40.5" customHeight="1">
      <c r="A25" s="88" t="s">
        <v>385</v>
      </c>
      <c r="B25" s="118" t="s">
        <v>531</v>
      </c>
      <c r="C25" s="118" t="s">
        <v>530</v>
      </c>
      <c r="D25" s="88" t="s">
        <v>1241</v>
      </c>
      <c r="E25" s="88">
        <v>3</v>
      </c>
      <c r="F25" s="59"/>
      <c r="G25" s="88" t="s">
        <v>374</v>
      </c>
      <c r="H25" s="80" t="s">
        <v>533</v>
      </c>
      <c r="I25" s="80" t="s">
        <v>532</v>
      </c>
      <c r="J25" s="87">
        <v>3</v>
      </c>
      <c r="K25" s="100">
        <f t="shared" si="0"/>
        <v>0</v>
      </c>
      <c r="L25" s="100">
        <f t="shared" si="1"/>
        <v>1</v>
      </c>
      <c r="M25" s="100">
        <f t="shared" si="2"/>
        <v>0</v>
      </c>
      <c r="N25" s="100">
        <f t="shared" si="3"/>
        <v>0</v>
      </c>
      <c r="O25" s="100">
        <f t="shared" si="4"/>
        <v>0</v>
      </c>
    </row>
    <row r="26" spans="1:15" s="28" customFormat="1" ht="40.5" customHeight="1">
      <c r="A26" s="88" t="s">
        <v>385</v>
      </c>
      <c r="B26" s="118" t="s">
        <v>531</v>
      </c>
      <c r="C26" s="118" t="s">
        <v>530</v>
      </c>
      <c r="D26" s="88" t="s">
        <v>1241</v>
      </c>
      <c r="E26" s="88">
        <v>5</v>
      </c>
      <c r="F26" s="59"/>
      <c r="G26" s="88" t="s">
        <v>374</v>
      </c>
      <c r="H26" s="80" t="s">
        <v>529</v>
      </c>
      <c r="I26" s="80" t="s">
        <v>528</v>
      </c>
      <c r="J26" s="87">
        <v>5</v>
      </c>
      <c r="K26" s="100">
        <f t="shared" si="0"/>
        <v>0</v>
      </c>
      <c r="L26" s="100">
        <f t="shared" si="1"/>
        <v>1</v>
      </c>
      <c r="M26" s="100">
        <f t="shared" si="2"/>
        <v>0</v>
      </c>
      <c r="N26" s="100">
        <f t="shared" si="3"/>
        <v>0</v>
      </c>
      <c r="O26" s="100">
        <f t="shared" si="4"/>
        <v>0</v>
      </c>
    </row>
    <row r="27" spans="1:15" s="28" customFormat="1" ht="41.25" customHeight="1">
      <c r="A27" s="88" t="s">
        <v>871</v>
      </c>
      <c r="B27" s="119" t="s">
        <v>527</v>
      </c>
      <c r="C27" s="118" t="s">
        <v>375</v>
      </c>
      <c r="D27" s="126" t="s">
        <v>1364</v>
      </c>
      <c r="E27" s="88">
        <v>5</v>
      </c>
      <c r="F27" s="59"/>
      <c r="G27" s="88" t="s">
        <v>419</v>
      </c>
      <c r="H27" s="80" t="s">
        <v>526</v>
      </c>
      <c r="I27" s="80" t="s">
        <v>525</v>
      </c>
      <c r="J27" s="87">
        <v>5</v>
      </c>
      <c r="K27" s="100">
        <f t="shared" si="0"/>
        <v>1</v>
      </c>
      <c r="L27" s="100">
        <f t="shared" si="1"/>
        <v>0</v>
      </c>
      <c r="M27" s="100">
        <f t="shared" si="2"/>
        <v>0</v>
      </c>
      <c r="N27" s="100">
        <f t="shared" si="3"/>
        <v>0</v>
      </c>
      <c r="O27" s="100">
        <f t="shared" si="4"/>
        <v>0</v>
      </c>
    </row>
    <row r="28" spans="1:15" s="28" customFormat="1" ht="40.5" customHeight="1">
      <c r="A28" s="88" t="s">
        <v>871</v>
      </c>
      <c r="B28" s="119" t="s">
        <v>511</v>
      </c>
      <c r="C28" s="118" t="s">
        <v>375</v>
      </c>
      <c r="D28" s="88" t="s">
        <v>1365</v>
      </c>
      <c r="E28" s="88">
        <v>5</v>
      </c>
      <c r="F28" s="59"/>
      <c r="G28" s="88" t="s">
        <v>374</v>
      </c>
      <c r="H28" s="80" t="s">
        <v>524</v>
      </c>
      <c r="I28" s="80" t="s">
        <v>523</v>
      </c>
      <c r="J28" s="87">
        <v>5</v>
      </c>
      <c r="K28" s="100">
        <f t="shared" si="0"/>
        <v>0</v>
      </c>
      <c r="L28" s="100">
        <f t="shared" si="1"/>
        <v>0</v>
      </c>
      <c r="M28" s="100">
        <f t="shared" si="2"/>
        <v>1</v>
      </c>
      <c r="N28" s="100">
        <f t="shared" si="3"/>
        <v>0</v>
      </c>
      <c r="O28" s="100">
        <f t="shared" si="4"/>
        <v>0</v>
      </c>
    </row>
    <row r="29" spans="1:15" s="28" customFormat="1" ht="37.5" customHeight="1">
      <c r="A29" s="88" t="s">
        <v>871</v>
      </c>
      <c r="B29" s="119" t="s">
        <v>511</v>
      </c>
      <c r="C29" s="118" t="s">
        <v>375</v>
      </c>
      <c r="D29" s="88" t="s">
        <v>1365</v>
      </c>
      <c r="E29" s="88">
        <v>5</v>
      </c>
      <c r="F29" s="80"/>
      <c r="G29" s="88" t="s">
        <v>378</v>
      </c>
      <c r="H29" s="80" t="s">
        <v>522</v>
      </c>
      <c r="I29" s="80" t="s">
        <v>521</v>
      </c>
      <c r="J29" s="87">
        <v>5</v>
      </c>
      <c r="K29" s="100">
        <f t="shared" si="0"/>
        <v>0</v>
      </c>
      <c r="L29" s="100">
        <f t="shared" si="1"/>
        <v>0</v>
      </c>
      <c r="M29" s="100">
        <f t="shared" si="2"/>
        <v>1</v>
      </c>
      <c r="N29" s="100">
        <f t="shared" si="3"/>
        <v>0</v>
      </c>
      <c r="O29" s="100">
        <f t="shared" si="4"/>
        <v>0</v>
      </c>
    </row>
    <row r="30" spans="1:15" s="28" customFormat="1" ht="40.5" customHeight="1">
      <c r="A30" s="88" t="s">
        <v>871</v>
      </c>
      <c r="B30" s="119" t="s">
        <v>511</v>
      </c>
      <c r="C30" s="118" t="s">
        <v>375</v>
      </c>
      <c r="D30" s="88" t="s">
        <v>1365</v>
      </c>
      <c r="E30" s="88">
        <v>10</v>
      </c>
      <c r="F30" s="80"/>
      <c r="G30" s="88" t="s">
        <v>441</v>
      </c>
      <c r="H30" s="80" t="s">
        <v>520</v>
      </c>
      <c r="I30" s="80" t="s">
        <v>519</v>
      </c>
      <c r="J30" s="87">
        <v>10</v>
      </c>
      <c r="K30" s="100">
        <f t="shared" si="0"/>
        <v>0</v>
      </c>
      <c r="L30" s="100">
        <f t="shared" si="1"/>
        <v>0</v>
      </c>
      <c r="M30" s="100">
        <f t="shared" si="2"/>
        <v>1</v>
      </c>
      <c r="N30" s="100">
        <f t="shared" si="3"/>
        <v>0</v>
      </c>
      <c r="O30" s="100">
        <f t="shared" si="4"/>
        <v>0</v>
      </c>
    </row>
    <row r="31" spans="1:15" s="28" customFormat="1" ht="40.5" customHeight="1">
      <c r="A31" s="88" t="s">
        <v>871</v>
      </c>
      <c r="B31" s="119" t="s">
        <v>511</v>
      </c>
      <c r="C31" s="118" t="s">
        <v>375</v>
      </c>
      <c r="D31" s="88" t="s">
        <v>1365</v>
      </c>
      <c r="E31" s="88">
        <v>10</v>
      </c>
      <c r="F31" s="80"/>
      <c r="G31" s="88" t="s">
        <v>441</v>
      </c>
      <c r="H31" s="80" t="s">
        <v>518</v>
      </c>
      <c r="I31" s="80" t="s">
        <v>517</v>
      </c>
      <c r="J31" s="87">
        <v>10</v>
      </c>
      <c r="K31" s="100">
        <f t="shared" si="0"/>
        <v>0</v>
      </c>
      <c r="L31" s="100">
        <f t="shared" si="1"/>
        <v>0</v>
      </c>
      <c r="M31" s="100">
        <f t="shared" si="2"/>
        <v>1</v>
      </c>
      <c r="N31" s="100">
        <f t="shared" si="3"/>
        <v>0</v>
      </c>
      <c r="O31" s="100">
        <f t="shared" si="4"/>
        <v>0</v>
      </c>
    </row>
    <row r="32" spans="1:15" s="28" customFormat="1" ht="40.5" customHeight="1">
      <c r="A32" s="88" t="s">
        <v>871</v>
      </c>
      <c r="B32" s="119" t="s">
        <v>511</v>
      </c>
      <c r="C32" s="118" t="s">
        <v>375</v>
      </c>
      <c r="D32" s="88" t="s">
        <v>1365</v>
      </c>
      <c r="E32" s="88">
        <v>10</v>
      </c>
      <c r="F32" s="80"/>
      <c r="G32" s="88" t="s">
        <v>441</v>
      </c>
      <c r="H32" s="80" t="s">
        <v>516</v>
      </c>
      <c r="I32" s="80" t="s">
        <v>515</v>
      </c>
      <c r="J32" s="87">
        <v>10</v>
      </c>
      <c r="K32" s="100">
        <f t="shared" si="0"/>
        <v>0</v>
      </c>
      <c r="L32" s="100">
        <f t="shared" si="1"/>
        <v>0</v>
      </c>
      <c r="M32" s="100">
        <f t="shared" si="2"/>
        <v>1</v>
      </c>
      <c r="N32" s="100">
        <f t="shared" si="3"/>
        <v>0</v>
      </c>
      <c r="O32" s="100">
        <f t="shared" si="4"/>
        <v>0</v>
      </c>
    </row>
    <row r="33" spans="1:15" s="28" customFormat="1" ht="40.5" customHeight="1">
      <c r="A33" s="88" t="s">
        <v>871</v>
      </c>
      <c r="B33" s="119" t="s">
        <v>511</v>
      </c>
      <c r="C33" s="118" t="s">
        <v>375</v>
      </c>
      <c r="D33" s="88" t="s">
        <v>1365</v>
      </c>
      <c r="E33" s="88">
        <v>5</v>
      </c>
      <c r="F33" s="80"/>
      <c r="G33" s="88" t="s">
        <v>514</v>
      </c>
      <c r="H33" s="80" t="s">
        <v>513</v>
      </c>
      <c r="I33" s="80" t="s">
        <v>512</v>
      </c>
      <c r="J33" s="87">
        <v>5</v>
      </c>
      <c r="K33" s="100">
        <f t="shared" si="0"/>
        <v>0</v>
      </c>
      <c r="L33" s="100">
        <f t="shared" si="1"/>
        <v>0</v>
      </c>
      <c r="M33" s="100">
        <f t="shared" si="2"/>
        <v>1</v>
      </c>
      <c r="N33" s="100">
        <f t="shared" si="3"/>
        <v>0</v>
      </c>
      <c r="O33" s="100">
        <f t="shared" si="4"/>
        <v>0</v>
      </c>
    </row>
    <row r="34" spans="1:15" s="28" customFormat="1" ht="40.5" customHeight="1">
      <c r="A34" s="88" t="s">
        <v>871</v>
      </c>
      <c r="B34" s="119" t="s">
        <v>511</v>
      </c>
      <c r="C34" s="118" t="s">
        <v>375</v>
      </c>
      <c r="D34" s="126" t="s">
        <v>1364</v>
      </c>
      <c r="E34" s="88">
        <v>2</v>
      </c>
      <c r="F34" s="59" t="s">
        <v>510</v>
      </c>
      <c r="G34" s="88"/>
      <c r="H34" s="80" t="s">
        <v>509</v>
      </c>
      <c r="I34" s="80"/>
      <c r="J34" s="87"/>
      <c r="K34" s="100">
        <f t="shared" si="0"/>
        <v>1</v>
      </c>
      <c r="L34" s="100">
        <f t="shared" si="1"/>
        <v>0</v>
      </c>
      <c r="M34" s="100">
        <f t="shared" si="2"/>
        <v>0</v>
      </c>
      <c r="N34" s="100">
        <f t="shared" si="3"/>
        <v>0</v>
      </c>
      <c r="O34" s="100">
        <f t="shared" si="4"/>
        <v>0</v>
      </c>
    </row>
    <row r="35" spans="1:15" s="28" customFormat="1" ht="40.5" customHeight="1">
      <c r="A35" s="88" t="s">
        <v>871</v>
      </c>
      <c r="B35" s="118" t="s">
        <v>499</v>
      </c>
      <c r="C35" s="118" t="s">
        <v>508</v>
      </c>
      <c r="D35" s="88" t="s">
        <v>1365</v>
      </c>
      <c r="E35" s="88">
        <v>5</v>
      </c>
      <c r="F35" s="80" t="s">
        <v>497</v>
      </c>
      <c r="G35" s="88" t="s">
        <v>374</v>
      </c>
      <c r="H35" s="80" t="s">
        <v>507</v>
      </c>
      <c r="I35" s="80" t="s">
        <v>506</v>
      </c>
      <c r="J35" s="87">
        <v>5</v>
      </c>
      <c r="K35" s="100">
        <f t="shared" si="0"/>
        <v>0</v>
      </c>
      <c r="L35" s="100">
        <f t="shared" si="1"/>
        <v>0</v>
      </c>
      <c r="M35" s="100">
        <f t="shared" si="2"/>
        <v>1</v>
      </c>
      <c r="N35" s="100">
        <f t="shared" si="3"/>
        <v>0</v>
      </c>
      <c r="O35" s="100">
        <f t="shared" si="4"/>
        <v>0</v>
      </c>
    </row>
    <row r="36" spans="1:15" s="28" customFormat="1" ht="40.5" customHeight="1">
      <c r="A36" s="88" t="s">
        <v>871</v>
      </c>
      <c r="B36" s="118" t="s">
        <v>499</v>
      </c>
      <c r="C36" s="118" t="s">
        <v>505</v>
      </c>
      <c r="D36" s="88" t="s">
        <v>1365</v>
      </c>
      <c r="E36" s="88">
        <v>5</v>
      </c>
      <c r="F36" s="80" t="s">
        <v>497</v>
      </c>
      <c r="G36" s="88" t="s">
        <v>374</v>
      </c>
      <c r="H36" s="80" t="s">
        <v>504</v>
      </c>
      <c r="I36" s="80" t="s">
        <v>503</v>
      </c>
      <c r="J36" s="87">
        <v>5</v>
      </c>
      <c r="K36" s="100">
        <f t="shared" si="0"/>
        <v>0</v>
      </c>
      <c r="L36" s="100">
        <f t="shared" si="1"/>
        <v>0</v>
      </c>
      <c r="M36" s="100">
        <f t="shared" si="2"/>
        <v>1</v>
      </c>
      <c r="N36" s="100">
        <f t="shared" si="3"/>
        <v>0</v>
      </c>
      <c r="O36" s="100">
        <f t="shared" si="4"/>
        <v>0</v>
      </c>
    </row>
    <row r="37" spans="1:15" s="28" customFormat="1" ht="40.5" customHeight="1">
      <c r="A37" s="88" t="s">
        <v>871</v>
      </c>
      <c r="B37" s="118" t="s">
        <v>499</v>
      </c>
      <c r="C37" s="118" t="s">
        <v>502</v>
      </c>
      <c r="D37" s="88" t="s">
        <v>1365</v>
      </c>
      <c r="E37" s="88">
        <v>5</v>
      </c>
      <c r="F37" s="80" t="s">
        <v>497</v>
      </c>
      <c r="G37" s="88" t="s">
        <v>374</v>
      </c>
      <c r="H37" s="80" t="s">
        <v>501</v>
      </c>
      <c r="I37" s="80" t="s">
        <v>500</v>
      </c>
      <c r="J37" s="87">
        <v>5</v>
      </c>
      <c r="K37" s="100">
        <f t="shared" si="0"/>
        <v>0</v>
      </c>
      <c r="L37" s="100">
        <f t="shared" si="1"/>
        <v>0</v>
      </c>
      <c r="M37" s="100">
        <f t="shared" si="2"/>
        <v>1</v>
      </c>
      <c r="N37" s="100">
        <f t="shared" si="3"/>
        <v>0</v>
      </c>
      <c r="O37" s="100">
        <f t="shared" si="4"/>
        <v>0</v>
      </c>
    </row>
    <row r="38" spans="1:15" s="28" customFormat="1" ht="40.5" customHeight="1">
      <c r="A38" s="88" t="s">
        <v>377</v>
      </c>
      <c r="B38" s="118" t="s">
        <v>499</v>
      </c>
      <c r="C38" s="118" t="s">
        <v>498</v>
      </c>
      <c r="D38" s="88" t="s">
        <v>1365</v>
      </c>
      <c r="E38" s="88">
        <v>5</v>
      </c>
      <c r="F38" s="80" t="s">
        <v>497</v>
      </c>
      <c r="G38" s="88" t="s">
        <v>374</v>
      </c>
      <c r="H38" s="80" t="s">
        <v>496</v>
      </c>
      <c r="I38" s="80" t="s">
        <v>495</v>
      </c>
      <c r="J38" s="87">
        <v>5</v>
      </c>
      <c r="K38" s="100">
        <f t="shared" si="0"/>
        <v>0</v>
      </c>
      <c r="L38" s="100">
        <f t="shared" si="1"/>
        <v>0</v>
      </c>
      <c r="M38" s="100">
        <f t="shared" si="2"/>
        <v>1</v>
      </c>
      <c r="N38" s="100">
        <f t="shared" si="3"/>
        <v>0</v>
      </c>
      <c r="O38" s="100">
        <f t="shared" si="4"/>
        <v>0</v>
      </c>
    </row>
    <row r="39" spans="1:15" s="28" customFormat="1" ht="40.5" customHeight="1">
      <c r="A39" s="88" t="s">
        <v>385</v>
      </c>
      <c r="B39" s="119" t="s">
        <v>490</v>
      </c>
      <c r="C39" s="118" t="s">
        <v>383</v>
      </c>
      <c r="D39" s="88" t="s">
        <v>1364</v>
      </c>
      <c r="E39" s="88">
        <v>2</v>
      </c>
      <c r="F39" s="80"/>
      <c r="G39" s="88" t="s">
        <v>374</v>
      </c>
      <c r="H39" s="80" t="s">
        <v>494</v>
      </c>
      <c r="I39" s="80"/>
      <c r="J39" s="87">
        <v>2</v>
      </c>
      <c r="K39" s="100">
        <f t="shared" si="0"/>
        <v>1</v>
      </c>
      <c r="L39" s="100">
        <f t="shared" si="1"/>
        <v>0</v>
      </c>
      <c r="M39" s="100">
        <f t="shared" si="2"/>
        <v>0</v>
      </c>
      <c r="N39" s="100">
        <f t="shared" si="3"/>
        <v>0</v>
      </c>
      <c r="O39" s="100">
        <f t="shared" si="4"/>
        <v>0</v>
      </c>
    </row>
    <row r="40" spans="1:15" s="28" customFormat="1" ht="40.5" customHeight="1">
      <c r="A40" s="88" t="s">
        <v>385</v>
      </c>
      <c r="B40" s="119" t="s">
        <v>490</v>
      </c>
      <c r="C40" s="118" t="s">
        <v>383</v>
      </c>
      <c r="D40" s="126" t="s">
        <v>1364</v>
      </c>
      <c r="E40" s="88">
        <v>2</v>
      </c>
      <c r="F40" s="80"/>
      <c r="G40" s="88" t="s">
        <v>374</v>
      </c>
      <c r="H40" s="80" t="s">
        <v>493</v>
      </c>
      <c r="I40" s="80"/>
      <c r="J40" s="87">
        <v>2</v>
      </c>
      <c r="K40" s="100">
        <f t="shared" si="0"/>
        <v>1</v>
      </c>
      <c r="L40" s="100">
        <f t="shared" si="1"/>
        <v>0</v>
      </c>
      <c r="M40" s="100">
        <f t="shared" si="2"/>
        <v>0</v>
      </c>
      <c r="N40" s="100">
        <f t="shared" si="3"/>
        <v>0</v>
      </c>
      <c r="O40" s="100">
        <f t="shared" si="4"/>
        <v>0</v>
      </c>
    </row>
    <row r="41" spans="1:15" s="28" customFormat="1" ht="40.5" customHeight="1">
      <c r="A41" s="88" t="s">
        <v>385</v>
      </c>
      <c r="B41" s="119" t="s">
        <v>490</v>
      </c>
      <c r="C41" s="118" t="s">
        <v>492</v>
      </c>
      <c r="D41" s="126" t="s">
        <v>1364</v>
      </c>
      <c r="E41" s="88">
        <v>5</v>
      </c>
      <c r="F41" s="80" t="s">
        <v>488</v>
      </c>
      <c r="G41" s="88" t="s">
        <v>378</v>
      </c>
      <c r="H41" s="80" t="s">
        <v>491</v>
      </c>
      <c r="I41" s="80"/>
      <c r="J41" s="87"/>
      <c r="K41" s="100">
        <f t="shared" si="0"/>
        <v>1</v>
      </c>
      <c r="L41" s="100">
        <f t="shared" si="1"/>
        <v>0</v>
      </c>
      <c r="M41" s="100">
        <f t="shared" si="2"/>
        <v>0</v>
      </c>
      <c r="N41" s="100">
        <f t="shared" si="3"/>
        <v>0</v>
      </c>
      <c r="O41" s="100">
        <f t="shared" si="4"/>
        <v>0</v>
      </c>
    </row>
    <row r="42" spans="1:15" s="28" customFormat="1" ht="40.5" customHeight="1">
      <c r="A42" s="88" t="s">
        <v>385</v>
      </c>
      <c r="B42" s="119" t="s">
        <v>490</v>
      </c>
      <c r="C42" s="118" t="s">
        <v>489</v>
      </c>
      <c r="D42" s="126" t="s">
        <v>1364</v>
      </c>
      <c r="E42" s="88">
        <v>5</v>
      </c>
      <c r="F42" s="80" t="s">
        <v>488</v>
      </c>
      <c r="G42" s="88" t="s">
        <v>374</v>
      </c>
      <c r="H42" s="80" t="s">
        <v>487</v>
      </c>
      <c r="I42" s="80" t="s">
        <v>486</v>
      </c>
      <c r="J42" s="87"/>
      <c r="K42" s="100">
        <f t="shared" si="0"/>
        <v>1</v>
      </c>
      <c r="L42" s="100">
        <f t="shared" si="1"/>
        <v>0</v>
      </c>
      <c r="M42" s="100">
        <f t="shared" si="2"/>
        <v>0</v>
      </c>
      <c r="N42" s="100">
        <f t="shared" si="3"/>
        <v>0</v>
      </c>
      <c r="O42" s="100">
        <f t="shared" si="4"/>
        <v>0</v>
      </c>
    </row>
    <row r="43" spans="1:15" s="28" customFormat="1" ht="39" customHeight="1">
      <c r="A43" s="88" t="s">
        <v>377</v>
      </c>
      <c r="B43" s="119" t="s">
        <v>482</v>
      </c>
      <c r="C43" s="118" t="s">
        <v>481</v>
      </c>
      <c r="D43" s="126" t="s">
        <v>1364</v>
      </c>
      <c r="E43" s="88">
        <v>2</v>
      </c>
      <c r="F43" s="80"/>
      <c r="G43" s="88" t="s">
        <v>419</v>
      </c>
      <c r="H43" s="80" t="s">
        <v>485</v>
      </c>
      <c r="I43" s="80"/>
      <c r="J43" s="87">
        <v>2</v>
      </c>
      <c r="K43" s="100">
        <f t="shared" si="0"/>
        <v>1</v>
      </c>
      <c r="L43" s="100">
        <f t="shared" si="1"/>
        <v>0</v>
      </c>
      <c r="M43" s="100">
        <f t="shared" si="2"/>
        <v>0</v>
      </c>
      <c r="N43" s="100">
        <f t="shared" si="3"/>
        <v>0</v>
      </c>
      <c r="O43" s="100">
        <f t="shared" si="4"/>
        <v>0</v>
      </c>
    </row>
    <row r="44" spans="1:15" s="28" customFormat="1" ht="27">
      <c r="A44" s="88" t="s">
        <v>377</v>
      </c>
      <c r="B44" s="119" t="s">
        <v>482</v>
      </c>
      <c r="C44" s="123" t="s">
        <v>481</v>
      </c>
      <c r="D44" s="126" t="s">
        <v>1364</v>
      </c>
      <c r="E44" s="88">
        <v>1.5</v>
      </c>
      <c r="F44" s="89" t="s">
        <v>1325</v>
      </c>
      <c r="G44" s="89" t="s">
        <v>433</v>
      </c>
      <c r="H44" s="89" t="s">
        <v>1326</v>
      </c>
      <c r="I44" s="89" t="s">
        <v>1327</v>
      </c>
      <c r="J44" s="88">
        <v>1.5</v>
      </c>
      <c r="K44" s="100">
        <f t="shared" si="0"/>
        <v>1</v>
      </c>
      <c r="L44" s="100">
        <f t="shared" si="1"/>
        <v>0</v>
      </c>
      <c r="M44" s="100">
        <f t="shared" si="2"/>
        <v>0</v>
      </c>
      <c r="N44" s="100">
        <f t="shared" si="3"/>
        <v>0</v>
      </c>
      <c r="O44" s="100">
        <f t="shared" si="4"/>
        <v>0</v>
      </c>
    </row>
    <row r="45" spans="1:15" s="28" customFormat="1" ht="27">
      <c r="A45" s="88" t="s">
        <v>377</v>
      </c>
      <c r="B45" s="119" t="s">
        <v>482</v>
      </c>
      <c r="C45" s="123" t="s">
        <v>481</v>
      </c>
      <c r="D45" s="126" t="s">
        <v>1364</v>
      </c>
      <c r="E45" s="88">
        <v>1.5</v>
      </c>
      <c r="F45" s="89" t="s">
        <v>1325</v>
      </c>
      <c r="G45" s="89" t="s">
        <v>433</v>
      </c>
      <c r="H45" s="89" t="s">
        <v>1328</v>
      </c>
      <c r="I45" s="89" t="s">
        <v>1329</v>
      </c>
      <c r="J45" s="88">
        <v>1.5</v>
      </c>
      <c r="K45" s="100">
        <f t="shared" si="0"/>
        <v>1</v>
      </c>
      <c r="L45" s="100">
        <f t="shared" si="1"/>
        <v>0</v>
      </c>
      <c r="M45" s="100">
        <f t="shared" si="2"/>
        <v>0</v>
      </c>
      <c r="N45" s="100">
        <f t="shared" si="3"/>
        <v>0</v>
      </c>
      <c r="O45" s="100">
        <f t="shared" si="4"/>
        <v>0</v>
      </c>
    </row>
    <row r="46" spans="1:15" s="28" customFormat="1" ht="27">
      <c r="A46" s="88" t="s">
        <v>377</v>
      </c>
      <c r="B46" s="119" t="s">
        <v>482</v>
      </c>
      <c r="C46" s="123" t="s">
        <v>481</v>
      </c>
      <c r="D46" s="126" t="s">
        <v>1364</v>
      </c>
      <c r="E46" s="88">
        <v>2</v>
      </c>
      <c r="F46" s="89" t="s">
        <v>1325</v>
      </c>
      <c r="G46" s="88" t="s">
        <v>419</v>
      </c>
      <c r="H46" s="89" t="s">
        <v>1330</v>
      </c>
      <c r="I46" s="89" t="s">
        <v>1331</v>
      </c>
      <c r="J46" s="88">
        <v>2</v>
      </c>
      <c r="K46" s="100">
        <f t="shared" si="0"/>
        <v>1</v>
      </c>
      <c r="L46" s="100">
        <f t="shared" si="1"/>
        <v>0</v>
      </c>
      <c r="M46" s="100">
        <f t="shared" si="2"/>
        <v>0</v>
      </c>
      <c r="N46" s="100">
        <f t="shared" si="3"/>
        <v>0</v>
      </c>
      <c r="O46" s="100">
        <f t="shared" si="4"/>
        <v>0</v>
      </c>
    </row>
    <row r="47" spans="1:15" s="28" customFormat="1" ht="39" customHeight="1">
      <c r="A47" s="88" t="s">
        <v>377</v>
      </c>
      <c r="B47" s="119" t="s">
        <v>482</v>
      </c>
      <c r="C47" s="118" t="s">
        <v>481</v>
      </c>
      <c r="D47" s="88" t="s">
        <v>1365</v>
      </c>
      <c r="E47" s="88">
        <v>15</v>
      </c>
      <c r="F47" s="80"/>
      <c r="G47" s="88" t="s">
        <v>374</v>
      </c>
      <c r="H47" s="80" t="s">
        <v>484</v>
      </c>
      <c r="I47" s="80" t="s">
        <v>483</v>
      </c>
      <c r="J47" s="87">
        <v>15</v>
      </c>
      <c r="K47" s="100">
        <f t="shared" si="0"/>
        <v>0</v>
      </c>
      <c r="L47" s="100">
        <f t="shared" si="1"/>
        <v>0</v>
      </c>
      <c r="M47" s="100">
        <f t="shared" si="2"/>
        <v>1</v>
      </c>
      <c r="N47" s="100">
        <f t="shared" si="3"/>
        <v>0</v>
      </c>
      <c r="O47" s="100">
        <f t="shared" si="4"/>
        <v>0</v>
      </c>
    </row>
    <row r="48" spans="1:15" s="28" customFormat="1" ht="39" customHeight="1">
      <c r="A48" s="88" t="s">
        <v>377</v>
      </c>
      <c r="B48" s="119" t="s">
        <v>482</v>
      </c>
      <c r="C48" s="118" t="s">
        <v>481</v>
      </c>
      <c r="D48" s="126" t="s">
        <v>1364</v>
      </c>
      <c r="E48" s="88">
        <v>1</v>
      </c>
      <c r="F48" s="80"/>
      <c r="G48" s="88" t="s">
        <v>419</v>
      </c>
      <c r="H48" s="80" t="s">
        <v>480</v>
      </c>
      <c r="I48" s="80"/>
      <c r="J48" s="87">
        <v>1</v>
      </c>
      <c r="K48" s="100">
        <f t="shared" si="0"/>
        <v>1</v>
      </c>
      <c r="L48" s="100">
        <f t="shared" si="1"/>
        <v>0</v>
      </c>
      <c r="M48" s="100">
        <f t="shared" si="2"/>
        <v>0</v>
      </c>
      <c r="N48" s="100">
        <f t="shared" si="3"/>
        <v>0</v>
      </c>
      <c r="O48" s="100">
        <f t="shared" si="4"/>
        <v>0</v>
      </c>
    </row>
    <row r="49" spans="1:15" s="28" customFormat="1" ht="24" customHeight="1">
      <c r="A49" s="88" t="s">
        <v>377</v>
      </c>
      <c r="B49" s="118" t="s">
        <v>471</v>
      </c>
      <c r="C49" s="123" t="s">
        <v>406</v>
      </c>
      <c r="D49" s="126" t="s">
        <v>1364</v>
      </c>
      <c r="E49" s="88">
        <v>5</v>
      </c>
      <c r="F49" s="89" t="s">
        <v>1325</v>
      </c>
      <c r="G49" s="88" t="s">
        <v>378</v>
      </c>
      <c r="H49" s="89" t="s">
        <v>1332</v>
      </c>
      <c r="I49" s="89" t="s">
        <v>1333</v>
      </c>
      <c r="J49" s="88">
        <v>5</v>
      </c>
      <c r="K49" s="100">
        <f t="shared" si="0"/>
        <v>1</v>
      </c>
      <c r="L49" s="100">
        <f t="shared" si="1"/>
        <v>0</v>
      </c>
      <c r="M49" s="100">
        <f t="shared" si="2"/>
        <v>0</v>
      </c>
      <c r="N49" s="100">
        <f t="shared" si="3"/>
        <v>0</v>
      </c>
      <c r="O49" s="100">
        <f t="shared" si="4"/>
        <v>0</v>
      </c>
    </row>
    <row r="50" spans="1:15" s="28" customFormat="1" ht="40.5" customHeight="1">
      <c r="A50" s="88" t="s">
        <v>377</v>
      </c>
      <c r="B50" s="119" t="s">
        <v>471</v>
      </c>
      <c r="C50" s="118" t="s">
        <v>406</v>
      </c>
      <c r="D50" s="88" t="s">
        <v>1365</v>
      </c>
      <c r="E50" s="88">
        <v>5</v>
      </c>
      <c r="F50" s="80"/>
      <c r="G50" s="88"/>
      <c r="H50" s="80" t="s">
        <v>479</v>
      </c>
      <c r="I50" s="80" t="s">
        <v>478</v>
      </c>
      <c r="J50" s="87">
        <v>5</v>
      </c>
      <c r="K50" s="100">
        <f t="shared" si="0"/>
        <v>0</v>
      </c>
      <c r="L50" s="100">
        <f t="shared" si="1"/>
        <v>0</v>
      </c>
      <c r="M50" s="100">
        <f t="shared" si="2"/>
        <v>1</v>
      </c>
      <c r="N50" s="100">
        <f t="shared" si="3"/>
        <v>0</v>
      </c>
      <c r="O50" s="100">
        <f t="shared" si="4"/>
        <v>0</v>
      </c>
    </row>
    <row r="51" spans="1:15" s="28" customFormat="1" ht="39.75" customHeight="1">
      <c r="A51" s="88" t="s">
        <v>377</v>
      </c>
      <c r="B51" s="119" t="s">
        <v>471</v>
      </c>
      <c r="C51" s="118" t="s">
        <v>406</v>
      </c>
      <c r="D51" s="126" t="s">
        <v>1364</v>
      </c>
      <c r="E51" s="88">
        <v>2</v>
      </c>
      <c r="F51" s="80"/>
      <c r="G51" s="88"/>
      <c r="H51" s="80" t="s">
        <v>477</v>
      </c>
      <c r="I51" s="80" t="s">
        <v>476</v>
      </c>
      <c r="J51" s="87">
        <v>2</v>
      </c>
      <c r="K51" s="100">
        <f t="shared" si="0"/>
        <v>1</v>
      </c>
      <c r="L51" s="100">
        <f t="shared" si="1"/>
        <v>0</v>
      </c>
      <c r="M51" s="100">
        <f t="shared" si="2"/>
        <v>0</v>
      </c>
      <c r="N51" s="100">
        <f t="shared" si="3"/>
        <v>0</v>
      </c>
      <c r="O51" s="100">
        <f t="shared" si="4"/>
        <v>0</v>
      </c>
    </row>
    <row r="52" spans="1:15" s="28" customFormat="1" ht="39.75" customHeight="1">
      <c r="A52" s="88" t="s">
        <v>377</v>
      </c>
      <c r="B52" s="119" t="s">
        <v>471</v>
      </c>
      <c r="C52" s="118" t="s">
        <v>406</v>
      </c>
      <c r="D52" s="126" t="s">
        <v>1364</v>
      </c>
      <c r="E52" s="88">
        <v>2</v>
      </c>
      <c r="F52" s="80"/>
      <c r="G52" s="88" t="s">
        <v>475</v>
      </c>
      <c r="H52" s="80" t="s">
        <v>474</v>
      </c>
      <c r="I52" s="80" t="s">
        <v>473</v>
      </c>
      <c r="J52" s="87">
        <v>2</v>
      </c>
      <c r="K52" s="100">
        <f t="shared" si="0"/>
        <v>1</v>
      </c>
      <c r="L52" s="100">
        <f t="shared" si="1"/>
        <v>0</v>
      </c>
      <c r="M52" s="100">
        <f t="shared" si="2"/>
        <v>0</v>
      </c>
      <c r="N52" s="100">
        <f t="shared" si="3"/>
        <v>0</v>
      </c>
      <c r="O52" s="100">
        <f t="shared" si="4"/>
        <v>0</v>
      </c>
    </row>
    <row r="53" spans="1:15" s="28" customFormat="1" ht="30" customHeight="1">
      <c r="A53" s="88" t="s">
        <v>453</v>
      </c>
      <c r="B53" s="118" t="s">
        <v>452</v>
      </c>
      <c r="C53" s="123" t="s">
        <v>451</v>
      </c>
      <c r="D53" s="126" t="s">
        <v>1364</v>
      </c>
      <c r="E53" s="88">
        <v>1</v>
      </c>
      <c r="F53" s="89" t="s">
        <v>1325</v>
      </c>
      <c r="G53" s="88" t="s">
        <v>419</v>
      </c>
      <c r="H53" s="80" t="s">
        <v>472</v>
      </c>
      <c r="I53" s="89" t="s">
        <v>1334</v>
      </c>
      <c r="J53" s="88">
        <v>1</v>
      </c>
      <c r="K53" s="100">
        <f t="shared" si="0"/>
        <v>1</v>
      </c>
      <c r="L53" s="100">
        <f t="shared" si="1"/>
        <v>0</v>
      </c>
      <c r="M53" s="100">
        <f t="shared" si="2"/>
        <v>0</v>
      </c>
      <c r="N53" s="100">
        <f t="shared" si="3"/>
        <v>0</v>
      </c>
      <c r="O53" s="100">
        <f t="shared" si="4"/>
        <v>0</v>
      </c>
    </row>
    <row r="54" spans="1:15" s="28" customFormat="1" ht="40.5" customHeight="1">
      <c r="A54" s="88" t="s">
        <v>377</v>
      </c>
      <c r="B54" s="119" t="s">
        <v>471</v>
      </c>
      <c r="C54" s="118" t="s">
        <v>406</v>
      </c>
      <c r="D54" s="88" t="s">
        <v>1241</v>
      </c>
      <c r="E54" s="88">
        <v>3</v>
      </c>
      <c r="F54" s="80"/>
      <c r="G54" s="88"/>
      <c r="H54" s="80" t="s">
        <v>470</v>
      </c>
      <c r="I54" s="80" t="s">
        <v>469</v>
      </c>
      <c r="J54" s="87">
        <v>3</v>
      </c>
      <c r="K54" s="100">
        <f t="shared" si="0"/>
        <v>0</v>
      </c>
      <c r="L54" s="100">
        <f t="shared" si="1"/>
        <v>1</v>
      </c>
      <c r="M54" s="100">
        <f t="shared" si="2"/>
        <v>0</v>
      </c>
      <c r="N54" s="100">
        <f t="shared" si="3"/>
        <v>0</v>
      </c>
      <c r="O54" s="100">
        <f t="shared" si="4"/>
        <v>0</v>
      </c>
    </row>
    <row r="55" spans="1:15" s="28" customFormat="1" ht="39.75" customHeight="1">
      <c r="A55" s="88" t="s">
        <v>385</v>
      </c>
      <c r="B55" s="119" t="s">
        <v>463</v>
      </c>
      <c r="C55" s="118" t="s">
        <v>383</v>
      </c>
      <c r="D55" s="88" t="s">
        <v>1365</v>
      </c>
      <c r="E55" s="88">
        <v>5</v>
      </c>
      <c r="F55" s="80" t="s">
        <v>462</v>
      </c>
      <c r="G55" s="88" t="s">
        <v>378</v>
      </c>
      <c r="H55" s="80" t="s">
        <v>468</v>
      </c>
      <c r="I55" s="80" t="s">
        <v>467</v>
      </c>
      <c r="J55" s="87"/>
      <c r="K55" s="100">
        <f t="shared" si="0"/>
        <v>0</v>
      </c>
      <c r="L55" s="100">
        <f t="shared" si="1"/>
        <v>0</v>
      </c>
      <c r="M55" s="100">
        <f t="shared" si="2"/>
        <v>1</v>
      </c>
      <c r="N55" s="100">
        <f t="shared" si="3"/>
        <v>0</v>
      </c>
      <c r="O55" s="100">
        <f t="shared" si="4"/>
        <v>0</v>
      </c>
    </row>
    <row r="56" spans="1:15" s="28" customFormat="1" ht="40.5" customHeight="1">
      <c r="A56" s="88" t="s">
        <v>385</v>
      </c>
      <c r="B56" s="119" t="s">
        <v>463</v>
      </c>
      <c r="C56" s="118" t="s">
        <v>383</v>
      </c>
      <c r="D56" s="88" t="s">
        <v>1365</v>
      </c>
      <c r="E56" s="88">
        <v>5</v>
      </c>
      <c r="F56" s="80" t="s">
        <v>466</v>
      </c>
      <c r="G56" s="88" t="s">
        <v>378</v>
      </c>
      <c r="H56" s="80" t="s">
        <v>465</v>
      </c>
      <c r="I56" s="80" t="s">
        <v>464</v>
      </c>
      <c r="J56" s="87"/>
      <c r="K56" s="100">
        <f t="shared" si="0"/>
        <v>0</v>
      </c>
      <c r="L56" s="100">
        <f t="shared" si="1"/>
        <v>0</v>
      </c>
      <c r="M56" s="100">
        <f t="shared" si="2"/>
        <v>1</v>
      </c>
      <c r="N56" s="100">
        <f t="shared" si="3"/>
        <v>0</v>
      </c>
      <c r="O56" s="100">
        <f t="shared" si="4"/>
        <v>0</v>
      </c>
    </row>
    <row r="57" spans="1:15" s="28" customFormat="1" ht="40.5" customHeight="1">
      <c r="A57" s="88" t="s">
        <v>385</v>
      </c>
      <c r="B57" s="119" t="s">
        <v>463</v>
      </c>
      <c r="C57" s="118" t="s">
        <v>383</v>
      </c>
      <c r="D57" s="88" t="s">
        <v>1365</v>
      </c>
      <c r="E57" s="88">
        <v>5</v>
      </c>
      <c r="F57" s="80" t="s">
        <v>462</v>
      </c>
      <c r="G57" s="88" t="s">
        <v>378</v>
      </c>
      <c r="H57" s="80" t="s">
        <v>461</v>
      </c>
      <c r="I57" s="80" t="s">
        <v>460</v>
      </c>
      <c r="J57" s="87"/>
      <c r="K57" s="100">
        <f t="shared" si="0"/>
        <v>0</v>
      </c>
      <c r="L57" s="100">
        <f t="shared" si="1"/>
        <v>0</v>
      </c>
      <c r="M57" s="100">
        <f t="shared" si="2"/>
        <v>1</v>
      </c>
      <c r="N57" s="100">
        <f t="shared" si="3"/>
        <v>0</v>
      </c>
      <c r="O57" s="100">
        <f t="shared" si="4"/>
        <v>0</v>
      </c>
    </row>
    <row r="58" spans="1:15" s="28" customFormat="1" ht="21" customHeight="1">
      <c r="A58" s="89" t="s">
        <v>385</v>
      </c>
      <c r="B58" s="118" t="s">
        <v>459</v>
      </c>
      <c r="C58" s="123" t="s">
        <v>383</v>
      </c>
      <c r="D58" s="126" t="s">
        <v>1364</v>
      </c>
      <c r="E58" s="88">
        <v>2</v>
      </c>
      <c r="F58" s="89" t="s">
        <v>1325</v>
      </c>
      <c r="G58" s="88" t="s">
        <v>378</v>
      </c>
      <c r="H58" s="89" t="s">
        <v>1335</v>
      </c>
      <c r="I58" s="89" t="s">
        <v>1336</v>
      </c>
      <c r="J58" s="88">
        <v>2</v>
      </c>
      <c r="K58" s="100">
        <f t="shared" si="0"/>
        <v>1</v>
      </c>
      <c r="L58" s="100">
        <f t="shared" si="1"/>
        <v>0</v>
      </c>
      <c r="M58" s="100">
        <f t="shared" si="2"/>
        <v>0</v>
      </c>
      <c r="N58" s="100">
        <f t="shared" si="3"/>
        <v>0</v>
      </c>
      <c r="O58" s="100">
        <f t="shared" si="4"/>
        <v>0</v>
      </c>
    </row>
    <row r="59" spans="1:15" s="28" customFormat="1" ht="36.75" customHeight="1">
      <c r="A59" s="88" t="s">
        <v>456</v>
      </c>
      <c r="B59" s="118" t="s">
        <v>455</v>
      </c>
      <c r="C59" s="123" t="s">
        <v>454</v>
      </c>
      <c r="D59" s="126" t="s">
        <v>1364</v>
      </c>
      <c r="E59" s="88">
        <v>2</v>
      </c>
      <c r="F59" s="89" t="s">
        <v>1325</v>
      </c>
      <c r="G59" s="88" t="s">
        <v>419</v>
      </c>
      <c r="H59" s="89" t="s">
        <v>1337</v>
      </c>
      <c r="I59" s="89" t="s">
        <v>1338</v>
      </c>
      <c r="J59" s="88">
        <v>2</v>
      </c>
      <c r="K59" s="100">
        <f t="shared" si="0"/>
        <v>1</v>
      </c>
      <c r="L59" s="100">
        <f t="shared" si="1"/>
        <v>0</v>
      </c>
      <c r="M59" s="100">
        <f t="shared" si="2"/>
        <v>0</v>
      </c>
      <c r="N59" s="100">
        <f t="shared" si="3"/>
        <v>0</v>
      </c>
      <c r="O59" s="100">
        <f t="shared" si="4"/>
        <v>0</v>
      </c>
    </row>
    <row r="60" spans="1:15" s="28" customFormat="1" ht="18" customHeight="1">
      <c r="A60" s="88" t="s">
        <v>456</v>
      </c>
      <c r="B60" s="119" t="s">
        <v>455</v>
      </c>
      <c r="C60" s="118" t="s">
        <v>454</v>
      </c>
      <c r="D60" s="126" t="s">
        <v>1364</v>
      </c>
      <c r="E60" s="88">
        <v>2</v>
      </c>
      <c r="F60" s="80"/>
      <c r="G60" s="88" t="s">
        <v>378</v>
      </c>
      <c r="H60" s="80" t="s">
        <v>458</v>
      </c>
      <c r="I60" s="80" t="s">
        <v>457</v>
      </c>
      <c r="J60" s="87">
        <v>2</v>
      </c>
      <c r="K60" s="100">
        <f t="shared" si="0"/>
        <v>1</v>
      </c>
      <c r="L60" s="100">
        <f t="shared" si="1"/>
        <v>0</v>
      </c>
      <c r="M60" s="100">
        <f t="shared" si="2"/>
        <v>0</v>
      </c>
      <c r="N60" s="100">
        <f t="shared" si="3"/>
        <v>0</v>
      </c>
      <c r="O60" s="100">
        <f t="shared" si="4"/>
        <v>0</v>
      </c>
    </row>
    <row r="61" spans="1:15" s="28" customFormat="1" ht="27">
      <c r="A61" s="88" t="s">
        <v>456</v>
      </c>
      <c r="B61" s="118" t="s">
        <v>455</v>
      </c>
      <c r="C61" s="123" t="s">
        <v>454</v>
      </c>
      <c r="D61" s="126" t="s">
        <v>1364</v>
      </c>
      <c r="E61" s="88">
        <v>15</v>
      </c>
      <c r="F61" s="89" t="s">
        <v>1325</v>
      </c>
      <c r="G61" s="88" t="s">
        <v>378</v>
      </c>
      <c r="H61" s="89" t="s">
        <v>1339</v>
      </c>
      <c r="I61" s="89" t="s">
        <v>1340</v>
      </c>
      <c r="J61" s="88">
        <v>15</v>
      </c>
      <c r="K61" s="100">
        <f t="shared" si="0"/>
        <v>1</v>
      </c>
      <c r="L61" s="100">
        <f t="shared" si="1"/>
        <v>0</v>
      </c>
      <c r="M61" s="100">
        <f t="shared" si="2"/>
        <v>0</v>
      </c>
      <c r="N61" s="100">
        <f t="shared" si="3"/>
        <v>0</v>
      </c>
      <c r="O61" s="100">
        <f t="shared" si="4"/>
        <v>0</v>
      </c>
    </row>
    <row r="62" spans="1:15" s="28" customFormat="1" ht="27">
      <c r="A62" s="88" t="s">
        <v>453</v>
      </c>
      <c r="B62" s="118" t="s">
        <v>452</v>
      </c>
      <c r="C62" s="123" t="s">
        <v>451</v>
      </c>
      <c r="D62" s="126" t="s">
        <v>1364</v>
      </c>
      <c r="E62" s="88">
        <v>1.5</v>
      </c>
      <c r="F62" s="89" t="s">
        <v>1325</v>
      </c>
      <c r="G62" s="88" t="s">
        <v>378</v>
      </c>
      <c r="H62" s="89" t="s">
        <v>1341</v>
      </c>
      <c r="I62" s="89" t="s">
        <v>1342</v>
      </c>
      <c r="J62" s="88">
        <v>1.5</v>
      </c>
      <c r="K62" s="100">
        <f t="shared" si="0"/>
        <v>1</v>
      </c>
      <c r="L62" s="100">
        <f t="shared" si="1"/>
        <v>0</v>
      </c>
      <c r="M62" s="100">
        <f t="shared" si="2"/>
        <v>0</v>
      </c>
      <c r="N62" s="100">
        <f t="shared" si="3"/>
        <v>0</v>
      </c>
      <c r="O62" s="100">
        <f t="shared" si="4"/>
        <v>0</v>
      </c>
    </row>
    <row r="63" spans="1:15" s="28" customFormat="1" ht="27" customHeight="1">
      <c r="A63" s="88" t="s">
        <v>453</v>
      </c>
      <c r="B63" s="118" t="s">
        <v>452</v>
      </c>
      <c r="C63" s="118" t="s">
        <v>451</v>
      </c>
      <c r="D63" s="88" t="s">
        <v>1365</v>
      </c>
      <c r="E63" s="88">
        <v>5</v>
      </c>
      <c r="F63" s="80"/>
      <c r="G63" s="88" t="s">
        <v>436</v>
      </c>
      <c r="H63" s="80" t="s">
        <v>450</v>
      </c>
      <c r="I63" s="80" t="s">
        <v>449</v>
      </c>
      <c r="J63" s="87">
        <v>5</v>
      </c>
      <c r="K63" s="100">
        <f t="shared" si="0"/>
        <v>0</v>
      </c>
      <c r="L63" s="100">
        <f t="shared" si="1"/>
        <v>0</v>
      </c>
      <c r="M63" s="100">
        <f t="shared" si="2"/>
        <v>1</v>
      </c>
      <c r="N63" s="100">
        <f t="shared" si="3"/>
        <v>0</v>
      </c>
      <c r="O63" s="100">
        <f t="shared" si="4"/>
        <v>0</v>
      </c>
    </row>
    <row r="64" spans="1:15" s="28" customFormat="1" ht="27" customHeight="1">
      <c r="A64" s="88" t="s">
        <v>444</v>
      </c>
      <c r="B64" s="118" t="s">
        <v>443</v>
      </c>
      <c r="C64" s="119" t="s">
        <v>442</v>
      </c>
      <c r="D64" s="88" t="s">
        <v>1365</v>
      </c>
      <c r="E64" s="88">
        <v>5</v>
      </c>
      <c r="F64" s="80"/>
      <c r="G64" s="88" t="s">
        <v>436</v>
      </c>
      <c r="H64" s="80" t="s">
        <v>448</v>
      </c>
      <c r="I64" s="80" t="s">
        <v>447</v>
      </c>
      <c r="J64" s="87">
        <v>5</v>
      </c>
      <c r="K64" s="100">
        <f t="shared" si="0"/>
        <v>0</v>
      </c>
      <c r="L64" s="100">
        <f t="shared" si="1"/>
        <v>0</v>
      </c>
      <c r="M64" s="100">
        <f t="shared" si="2"/>
        <v>1</v>
      </c>
      <c r="N64" s="100">
        <f t="shared" si="3"/>
        <v>0</v>
      </c>
      <c r="O64" s="100">
        <f t="shared" si="4"/>
        <v>0</v>
      </c>
    </row>
    <row r="65" spans="1:15" s="28" customFormat="1" ht="27" customHeight="1">
      <c r="A65" s="88" t="s">
        <v>444</v>
      </c>
      <c r="B65" s="118" t="s">
        <v>443</v>
      </c>
      <c r="C65" s="119" t="s">
        <v>442</v>
      </c>
      <c r="D65" s="88" t="s">
        <v>1365</v>
      </c>
      <c r="E65" s="88">
        <v>5</v>
      </c>
      <c r="F65" s="80"/>
      <c r="G65" s="88" t="s">
        <v>436</v>
      </c>
      <c r="H65" s="80" t="s">
        <v>446</v>
      </c>
      <c r="I65" s="80" t="s">
        <v>445</v>
      </c>
      <c r="J65" s="87">
        <v>5</v>
      </c>
      <c r="K65" s="100">
        <f t="shared" si="0"/>
        <v>0</v>
      </c>
      <c r="L65" s="100">
        <f t="shared" si="1"/>
        <v>0</v>
      </c>
      <c r="M65" s="100">
        <f t="shared" si="2"/>
        <v>1</v>
      </c>
      <c r="N65" s="100">
        <f t="shared" si="3"/>
        <v>0</v>
      </c>
      <c r="O65" s="100">
        <f t="shared" si="4"/>
        <v>0</v>
      </c>
    </row>
    <row r="66" spans="1:15" s="28" customFormat="1" ht="27" customHeight="1">
      <c r="A66" s="88" t="s">
        <v>444</v>
      </c>
      <c r="B66" s="118" t="s">
        <v>443</v>
      </c>
      <c r="C66" s="119" t="s">
        <v>442</v>
      </c>
      <c r="D66" s="88" t="s">
        <v>1365</v>
      </c>
      <c r="E66" s="88">
        <v>4</v>
      </c>
      <c r="F66" s="80"/>
      <c r="G66" s="88" t="s">
        <v>441</v>
      </c>
      <c r="H66" s="80" t="s">
        <v>440</v>
      </c>
      <c r="I66" s="80" t="s">
        <v>439</v>
      </c>
      <c r="J66" s="87">
        <v>4</v>
      </c>
      <c r="K66" s="100">
        <f t="shared" si="0"/>
        <v>0</v>
      </c>
      <c r="L66" s="100">
        <f t="shared" si="1"/>
        <v>0</v>
      </c>
      <c r="M66" s="100">
        <f t="shared" si="2"/>
        <v>1</v>
      </c>
      <c r="N66" s="100">
        <f t="shared" si="3"/>
        <v>0</v>
      </c>
      <c r="O66" s="100">
        <f t="shared" si="4"/>
        <v>0</v>
      </c>
    </row>
    <row r="67" spans="1:15" s="28" customFormat="1" ht="27" customHeight="1">
      <c r="A67" s="88" t="s">
        <v>432</v>
      </c>
      <c r="B67" s="118" t="s">
        <v>431</v>
      </c>
      <c r="C67" s="118" t="s">
        <v>430</v>
      </c>
      <c r="D67" s="88" t="s">
        <v>1365</v>
      </c>
      <c r="E67" s="88">
        <v>5</v>
      </c>
      <c r="F67" s="80"/>
      <c r="G67" s="88" t="s">
        <v>436</v>
      </c>
      <c r="H67" s="80" t="s">
        <v>438</v>
      </c>
      <c r="I67" s="80" t="s">
        <v>437</v>
      </c>
      <c r="J67" s="87">
        <v>5</v>
      </c>
      <c r="K67" s="100">
        <f t="shared" si="0"/>
        <v>0</v>
      </c>
      <c r="L67" s="100">
        <f t="shared" si="1"/>
        <v>0</v>
      </c>
      <c r="M67" s="100">
        <f t="shared" si="2"/>
        <v>1</v>
      </c>
      <c r="N67" s="100">
        <f t="shared" si="3"/>
        <v>0</v>
      </c>
      <c r="O67" s="100">
        <f t="shared" si="4"/>
        <v>0</v>
      </c>
    </row>
    <row r="68" spans="1:15" s="28" customFormat="1" ht="27" customHeight="1">
      <c r="A68" s="88" t="s">
        <v>432</v>
      </c>
      <c r="B68" s="118" t="s">
        <v>431</v>
      </c>
      <c r="C68" s="118" t="s">
        <v>430</v>
      </c>
      <c r="D68" s="88" t="s">
        <v>1365</v>
      </c>
      <c r="E68" s="88">
        <v>5</v>
      </c>
      <c r="F68" s="80"/>
      <c r="G68" s="88" t="s">
        <v>436</v>
      </c>
      <c r="H68" s="80" t="s">
        <v>435</v>
      </c>
      <c r="I68" s="80" t="s">
        <v>434</v>
      </c>
      <c r="J68" s="87">
        <v>5</v>
      </c>
      <c r="K68" s="100">
        <f t="shared" ref="K68:K98" si="5">IF(D68="minisplit",1,0)</f>
        <v>0</v>
      </c>
      <c r="L68" s="100">
        <f t="shared" ref="L68:L98" si="6">IF(D68="remota",1,0)</f>
        <v>0</v>
      </c>
      <c r="M68" s="100">
        <f t="shared" ref="M68:M98" si="7">IF(D68="paquete",1,0)</f>
        <v>1</v>
      </c>
      <c r="N68" s="100">
        <f t="shared" ref="N68:N98" si="8">IF(D68="ventana",1,0)</f>
        <v>0</v>
      </c>
      <c r="O68" s="100">
        <f t="shared" ref="O68:O98" si="9">IF(D68="remota de precisión",1,0)</f>
        <v>0</v>
      </c>
    </row>
    <row r="69" spans="1:15" s="28" customFormat="1" ht="26.25" customHeight="1">
      <c r="A69" s="88" t="s">
        <v>432</v>
      </c>
      <c r="B69" s="118" t="s">
        <v>431</v>
      </c>
      <c r="C69" s="123" t="s">
        <v>430</v>
      </c>
      <c r="D69" s="126" t="s">
        <v>1364</v>
      </c>
      <c r="E69" s="88">
        <v>1</v>
      </c>
      <c r="F69" s="89" t="s">
        <v>1325</v>
      </c>
      <c r="G69" s="88" t="s">
        <v>433</v>
      </c>
      <c r="H69" s="89" t="s">
        <v>1343</v>
      </c>
      <c r="I69" s="89" t="s">
        <v>1344</v>
      </c>
      <c r="J69" s="90">
        <v>1</v>
      </c>
      <c r="K69" s="100">
        <f t="shared" si="5"/>
        <v>1</v>
      </c>
      <c r="L69" s="100">
        <f t="shared" si="6"/>
        <v>0</v>
      </c>
      <c r="M69" s="100">
        <f t="shared" si="7"/>
        <v>0</v>
      </c>
      <c r="N69" s="100">
        <f t="shared" si="8"/>
        <v>0</v>
      </c>
      <c r="O69" s="100">
        <f t="shared" si="9"/>
        <v>0</v>
      </c>
    </row>
    <row r="70" spans="1:15" s="28" customFormat="1" ht="27.75" customHeight="1">
      <c r="A70" s="88" t="s">
        <v>432</v>
      </c>
      <c r="B70" s="118" t="s">
        <v>431</v>
      </c>
      <c r="C70" s="123" t="s">
        <v>430</v>
      </c>
      <c r="D70" s="126" t="s">
        <v>1364</v>
      </c>
      <c r="E70" s="88">
        <v>2</v>
      </c>
      <c r="F70" s="80" t="s">
        <v>379</v>
      </c>
      <c r="G70" s="88" t="s">
        <v>433</v>
      </c>
      <c r="H70" s="89" t="s">
        <v>1352</v>
      </c>
      <c r="I70" s="89" t="s">
        <v>1345</v>
      </c>
      <c r="J70" s="90">
        <v>2</v>
      </c>
      <c r="K70" s="100">
        <f t="shared" si="5"/>
        <v>1</v>
      </c>
      <c r="L70" s="100">
        <f t="shared" si="6"/>
        <v>0</v>
      </c>
      <c r="M70" s="100">
        <f t="shared" si="7"/>
        <v>0</v>
      </c>
      <c r="N70" s="100">
        <f t="shared" si="8"/>
        <v>0</v>
      </c>
      <c r="O70" s="100">
        <f t="shared" si="9"/>
        <v>0</v>
      </c>
    </row>
    <row r="71" spans="1:15" s="28" customFormat="1" ht="27.75" customHeight="1">
      <c r="A71" s="88" t="s">
        <v>432</v>
      </c>
      <c r="B71" s="118" t="s">
        <v>431</v>
      </c>
      <c r="C71" s="123" t="s">
        <v>430</v>
      </c>
      <c r="D71" s="126" t="s">
        <v>1364</v>
      </c>
      <c r="E71" s="88">
        <v>2</v>
      </c>
      <c r="F71" s="89" t="s">
        <v>1325</v>
      </c>
      <c r="G71" s="88" t="s">
        <v>433</v>
      </c>
      <c r="H71" s="89" t="s">
        <v>1346</v>
      </c>
      <c r="I71" s="89" t="s">
        <v>1347</v>
      </c>
      <c r="J71" s="90">
        <v>2</v>
      </c>
      <c r="K71" s="100">
        <f t="shared" si="5"/>
        <v>1</v>
      </c>
      <c r="L71" s="100">
        <f t="shared" si="6"/>
        <v>0</v>
      </c>
      <c r="M71" s="100">
        <f t="shared" si="7"/>
        <v>0</v>
      </c>
      <c r="N71" s="100">
        <f t="shared" si="8"/>
        <v>0</v>
      </c>
      <c r="O71" s="100">
        <f t="shared" si="9"/>
        <v>0</v>
      </c>
    </row>
    <row r="72" spans="1:15" s="28" customFormat="1" ht="31.5" customHeight="1">
      <c r="A72" s="88" t="s">
        <v>432</v>
      </c>
      <c r="B72" s="118" t="s">
        <v>431</v>
      </c>
      <c r="C72" s="123" t="s">
        <v>430</v>
      </c>
      <c r="D72" s="126" t="s">
        <v>1364</v>
      </c>
      <c r="E72" s="88">
        <v>1</v>
      </c>
      <c r="F72" s="89" t="s">
        <v>1325</v>
      </c>
      <c r="G72" s="88" t="s">
        <v>378</v>
      </c>
      <c r="H72" s="89" t="s">
        <v>1348</v>
      </c>
      <c r="I72" s="89" t="s">
        <v>1349</v>
      </c>
      <c r="J72" s="90">
        <v>1</v>
      </c>
      <c r="K72" s="100">
        <f t="shared" si="5"/>
        <v>1</v>
      </c>
      <c r="L72" s="100">
        <f t="shared" si="6"/>
        <v>0</v>
      </c>
      <c r="M72" s="100">
        <f t="shared" si="7"/>
        <v>0</v>
      </c>
      <c r="N72" s="100">
        <f t="shared" si="8"/>
        <v>0</v>
      </c>
      <c r="O72" s="100">
        <f t="shared" si="9"/>
        <v>0</v>
      </c>
    </row>
    <row r="73" spans="1:15" s="28" customFormat="1" ht="28.5" customHeight="1">
      <c r="A73" s="88" t="s">
        <v>429</v>
      </c>
      <c r="B73" s="118" t="s">
        <v>428</v>
      </c>
      <c r="C73" s="120" t="s">
        <v>427</v>
      </c>
      <c r="D73" s="126" t="s">
        <v>1364</v>
      </c>
      <c r="E73" s="88">
        <v>2</v>
      </c>
      <c r="F73" s="89" t="s">
        <v>1325</v>
      </c>
      <c r="G73" s="88" t="s">
        <v>374</v>
      </c>
      <c r="H73" s="89" t="s">
        <v>1350</v>
      </c>
      <c r="I73" s="89" t="s">
        <v>1351</v>
      </c>
      <c r="J73" s="90">
        <v>2</v>
      </c>
      <c r="K73" s="100">
        <f t="shared" si="5"/>
        <v>1</v>
      </c>
      <c r="L73" s="100">
        <f t="shared" si="6"/>
        <v>0</v>
      </c>
      <c r="M73" s="100">
        <f t="shared" si="7"/>
        <v>0</v>
      </c>
      <c r="N73" s="100">
        <f t="shared" si="8"/>
        <v>0</v>
      </c>
      <c r="O73" s="100">
        <f t="shared" si="9"/>
        <v>0</v>
      </c>
    </row>
    <row r="74" spans="1:15" s="28" customFormat="1" ht="27">
      <c r="A74" s="88" t="s">
        <v>377</v>
      </c>
      <c r="B74" s="119" t="s">
        <v>426</v>
      </c>
      <c r="C74" s="118" t="s">
        <v>425</v>
      </c>
      <c r="D74" s="88" t="s">
        <v>1365</v>
      </c>
      <c r="E74" s="88">
        <v>5</v>
      </c>
      <c r="F74" s="80"/>
      <c r="G74" s="88"/>
      <c r="H74" s="80" t="s">
        <v>424</v>
      </c>
      <c r="I74" s="80" t="s">
        <v>423</v>
      </c>
      <c r="J74" s="87">
        <v>5</v>
      </c>
      <c r="K74" s="100">
        <f t="shared" si="5"/>
        <v>0</v>
      </c>
      <c r="L74" s="100">
        <f t="shared" si="6"/>
        <v>0</v>
      </c>
      <c r="M74" s="100">
        <f t="shared" si="7"/>
        <v>1</v>
      </c>
      <c r="N74" s="100">
        <f t="shared" si="8"/>
        <v>0</v>
      </c>
      <c r="O74" s="100">
        <f t="shared" si="9"/>
        <v>0</v>
      </c>
    </row>
    <row r="75" spans="1:15" s="28" customFormat="1" ht="27" customHeight="1">
      <c r="A75" s="88" t="s">
        <v>389</v>
      </c>
      <c r="B75" s="118" t="s">
        <v>396</v>
      </c>
      <c r="C75" s="118" t="s">
        <v>395</v>
      </c>
      <c r="D75" s="88" t="s">
        <v>1243</v>
      </c>
      <c r="E75" s="88">
        <v>1</v>
      </c>
      <c r="F75" s="80"/>
      <c r="G75" s="88" t="s">
        <v>419</v>
      </c>
      <c r="H75" s="80" t="s">
        <v>422</v>
      </c>
      <c r="I75" s="80"/>
      <c r="J75" s="87">
        <v>1</v>
      </c>
      <c r="K75" s="100">
        <f t="shared" si="5"/>
        <v>0</v>
      </c>
      <c r="L75" s="100">
        <f t="shared" si="6"/>
        <v>0</v>
      </c>
      <c r="M75" s="100">
        <f t="shared" si="7"/>
        <v>0</v>
      </c>
      <c r="N75" s="100">
        <f t="shared" si="8"/>
        <v>1</v>
      </c>
      <c r="O75" s="100">
        <f t="shared" si="9"/>
        <v>0</v>
      </c>
    </row>
    <row r="76" spans="1:15" s="28" customFormat="1" ht="25.5" customHeight="1">
      <c r="A76" s="88" t="s">
        <v>389</v>
      </c>
      <c r="B76" s="118" t="s">
        <v>396</v>
      </c>
      <c r="C76" s="118" t="s">
        <v>395</v>
      </c>
      <c r="D76" s="126" t="s">
        <v>1364</v>
      </c>
      <c r="E76" s="88">
        <v>3</v>
      </c>
      <c r="F76" s="80"/>
      <c r="G76" s="88"/>
      <c r="H76" s="80" t="s">
        <v>421</v>
      </c>
      <c r="I76" s="80" t="s">
        <v>420</v>
      </c>
      <c r="J76" s="87">
        <v>3</v>
      </c>
      <c r="K76" s="100">
        <f t="shared" si="5"/>
        <v>1</v>
      </c>
      <c r="L76" s="100">
        <f t="shared" si="6"/>
        <v>0</v>
      </c>
      <c r="M76" s="100">
        <f t="shared" si="7"/>
        <v>0</v>
      </c>
      <c r="N76" s="100">
        <f t="shared" si="8"/>
        <v>0</v>
      </c>
      <c r="O76" s="100">
        <f t="shared" si="9"/>
        <v>0</v>
      </c>
    </row>
    <row r="77" spans="1:15" s="28" customFormat="1" ht="27" customHeight="1">
      <c r="A77" s="88" t="s">
        <v>389</v>
      </c>
      <c r="B77" s="118" t="s">
        <v>396</v>
      </c>
      <c r="C77" s="118" t="s">
        <v>395</v>
      </c>
      <c r="D77" s="88" t="s">
        <v>1243</v>
      </c>
      <c r="E77" s="88">
        <v>1</v>
      </c>
      <c r="F77" s="80"/>
      <c r="G77" s="88" t="s">
        <v>419</v>
      </c>
      <c r="H77" s="80" t="s">
        <v>418</v>
      </c>
      <c r="I77" s="80" t="s">
        <v>417</v>
      </c>
      <c r="J77" s="87">
        <v>1</v>
      </c>
      <c r="K77" s="100">
        <f t="shared" si="5"/>
        <v>0</v>
      </c>
      <c r="L77" s="100">
        <f t="shared" si="6"/>
        <v>0</v>
      </c>
      <c r="M77" s="100">
        <f t="shared" si="7"/>
        <v>0</v>
      </c>
      <c r="N77" s="100">
        <f t="shared" si="8"/>
        <v>1</v>
      </c>
      <c r="O77" s="100">
        <f t="shared" si="9"/>
        <v>0</v>
      </c>
    </row>
    <row r="78" spans="1:15" s="28" customFormat="1" ht="27" customHeight="1">
      <c r="A78" s="88" t="s">
        <v>389</v>
      </c>
      <c r="B78" s="118" t="s">
        <v>396</v>
      </c>
      <c r="C78" s="118" t="s">
        <v>395</v>
      </c>
      <c r="D78" s="88" t="s">
        <v>1365</v>
      </c>
      <c r="E78" s="88">
        <v>12.5</v>
      </c>
      <c r="F78" s="80"/>
      <c r="G78" s="88"/>
      <c r="H78" s="80" t="s">
        <v>416</v>
      </c>
      <c r="I78" s="80"/>
      <c r="J78" s="87">
        <v>12.5</v>
      </c>
      <c r="K78" s="100">
        <f t="shared" si="5"/>
        <v>0</v>
      </c>
      <c r="L78" s="100">
        <f t="shared" si="6"/>
        <v>0</v>
      </c>
      <c r="M78" s="100">
        <f t="shared" si="7"/>
        <v>1</v>
      </c>
      <c r="N78" s="100">
        <f t="shared" si="8"/>
        <v>0</v>
      </c>
      <c r="O78" s="100">
        <f t="shared" si="9"/>
        <v>0</v>
      </c>
    </row>
    <row r="79" spans="1:15" s="28" customFormat="1" ht="27" customHeight="1">
      <c r="A79" s="88" t="s">
        <v>389</v>
      </c>
      <c r="B79" s="118" t="s">
        <v>396</v>
      </c>
      <c r="C79" s="118" t="s">
        <v>395</v>
      </c>
      <c r="D79" s="88" t="s">
        <v>1365</v>
      </c>
      <c r="E79" s="88">
        <v>12.5</v>
      </c>
      <c r="F79" s="80"/>
      <c r="G79" s="88"/>
      <c r="H79" s="80" t="s">
        <v>415</v>
      </c>
      <c r="I79" s="80"/>
      <c r="J79" s="87">
        <v>12.5</v>
      </c>
      <c r="K79" s="100">
        <f t="shared" si="5"/>
        <v>0</v>
      </c>
      <c r="L79" s="100">
        <f t="shared" si="6"/>
        <v>0</v>
      </c>
      <c r="M79" s="100">
        <f t="shared" si="7"/>
        <v>1</v>
      </c>
      <c r="N79" s="100">
        <f t="shared" si="8"/>
        <v>0</v>
      </c>
      <c r="O79" s="100">
        <f t="shared" si="9"/>
        <v>0</v>
      </c>
    </row>
    <row r="80" spans="1:15" s="28" customFormat="1" ht="27" customHeight="1">
      <c r="A80" s="88" t="s">
        <v>389</v>
      </c>
      <c r="B80" s="118" t="s">
        <v>396</v>
      </c>
      <c r="C80" s="118" t="s">
        <v>395</v>
      </c>
      <c r="D80" s="88" t="s">
        <v>1365</v>
      </c>
      <c r="E80" s="88">
        <v>12.5</v>
      </c>
      <c r="F80" s="80"/>
      <c r="G80" s="88"/>
      <c r="H80" s="80" t="s">
        <v>414</v>
      </c>
      <c r="I80" s="80"/>
      <c r="J80" s="87">
        <v>12.5</v>
      </c>
      <c r="K80" s="100">
        <f t="shared" si="5"/>
        <v>0</v>
      </c>
      <c r="L80" s="100">
        <f t="shared" si="6"/>
        <v>0</v>
      </c>
      <c r="M80" s="100">
        <f t="shared" si="7"/>
        <v>1</v>
      </c>
      <c r="N80" s="100">
        <f t="shared" si="8"/>
        <v>0</v>
      </c>
      <c r="O80" s="100">
        <f t="shared" si="9"/>
        <v>0</v>
      </c>
    </row>
    <row r="81" spans="1:15" s="28" customFormat="1" ht="27" customHeight="1">
      <c r="A81" s="88" t="s">
        <v>389</v>
      </c>
      <c r="B81" s="118" t="s">
        <v>396</v>
      </c>
      <c r="C81" s="118" t="s">
        <v>395</v>
      </c>
      <c r="D81" s="88" t="s">
        <v>1243</v>
      </c>
      <c r="E81" s="88">
        <v>1</v>
      </c>
      <c r="F81" s="80"/>
      <c r="G81" s="88"/>
      <c r="H81" s="80" t="s">
        <v>413</v>
      </c>
      <c r="I81" s="80" t="s">
        <v>412</v>
      </c>
      <c r="J81" s="87">
        <v>1</v>
      </c>
      <c r="K81" s="100">
        <f t="shared" si="5"/>
        <v>0</v>
      </c>
      <c r="L81" s="100">
        <f t="shared" si="6"/>
        <v>0</v>
      </c>
      <c r="M81" s="100">
        <f t="shared" si="7"/>
        <v>0</v>
      </c>
      <c r="N81" s="100">
        <f t="shared" si="8"/>
        <v>1</v>
      </c>
      <c r="O81" s="100">
        <f t="shared" si="9"/>
        <v>0</v>
      </c>
    </row>
    <row r="82" spans="1:15" s="28" customFormat="1" ht="27" customHeight="1">
      <c r="A82" s="88" t="s">
        <v>389</v>
      </c>
      <c r="B82" s="118" t="s">
        <v>396</v>
      </c>
      <c r="C82" s="118" t="s">
        <v>395</v>
      </c>
      <c r="D82" s="88" t="s">
        <v>1365</v>
      </c>
      <c r="E82" s="88">
        <v>4</v>
      </c>
      <c r="F82" s="80"/>
      <c r="G82" s="88" t="s">
        <v>374</v>
      </c>
      <c r="H82" s="80" t="s">
        <v>411</v>
      </c>
      <c r="I82" s="80" t="s">
        <v>410</v>
      </c>
      <c r="J82" s="87">
        <v>4</v>
      </c>
      <c r="K82" s="100">
        <f t="shared" si="5"/>
        <v>0</v>
      </c>
      <c r="L82" s="100">
        <f t="shared" si="6"/>
        <v>0</v>
      </c>
      <c r="M82" s="100">
        <f t="shared" si="7"/>
        <v>1</v>
      </c>
      <c r="N82" s="100">
        <f t="shared" si="8"/>
        <v>0</v>
      </c>
      <c r="O82" s="100">
        <f t="shared" si="9"/>
        <v>0</v>
      </c>
    </row>
    <row r="83" spans="1:15" s="28" customFormat="1" ht="27" customHeight="1">
      <c r="A83" s="88" t="s">
        <v>389</v>
      </c>
      <c r="B83" s="118" t="s">
        <v>396</v>
      </c>
      <c r="C83" s="118" t="s">
        <v>395</v>
      </c>
      <c r="D83" s="126" t="s">
        <v>1364</v>
      </c>
      <c r="E83" s="88">
        <v>2.5</v>
      </c>
      <c r="F83" s="80" t="s">
        <v>409</v>
      </c>
      <c r="G83" s="88"/>
      <c r="H83" s="80" t="s">
        <v>408</v>
      </c>
      <c r="I83" s="80"/>
      <c r="J83" s="87"/>
      <c r="K83" s="100">
        <f t="shared" si="5"/>
        <v>1</v>
      </c>
      <c r="L83" s="100">
        <f t="shared" si="6"/>
        <v>0</v>
      </c>
      <c r="M83" s="100">
        <f t="shared" si="7"/>
        <v>0</v>
      </c>
      <c r="N83" s="100">
        <f t="shared" si="8"/>
        <v>0</v>
      </c>
      <c r="O83" s="100">
        <f t="shared" si="9"/>
        <v>0</v>
      </c>
    </row>
    <row r="84" spans="1:15" s="28" customFormat="1" ht="27" customHeight="1">
      <c r="A84" s="88" t="s">
        <v>377</v>
      </c>
      <c r="B84" s="118" t="s">
        <v>407</v>
      </c>
      <c r="C84" s="118" t="s">
        <v>406</v>
      </c>
      <c r="D84" s="126" t="s">
        <v>1364</v>
      </c>
      <c r="E84" s="88">
        <v>1</v>
      </c>
      <c r="F84" s="80"/>
      <c r="G84" s="88"/>
      <c r="H84" s="80" t="s">
        <v>405</v>
      </c>
      <c r="I84" s="80"/>
      <c r="J84" s="87"/>
      <c r="K84" s="100">
        <f t="shared" si="5"/>
        <v>1</v>
      </c>
      <c r="L84" s="100">
        <f t="shared" si="6"/>
        <v>0</v>
      </c>
      <c r="M84" s="100">
        <f t="shared" si="7"/>
        <v>0</v>
      </c>
      <c r="N84" s="100">
        <f t="shared" si="8"/>
        <v>0</v>
      </c>
      <c r="O84" s="100">
        <f t="shared" si="9"/>
        <v>0</v>
      </c>
    </row>
    <row r="85" spans="1:15" s="28" customFormat="1" ht="27" customHeight="1">
      <c r="A85" s="88" t="s">
        <v>389</v>
      </c>
      <c r="B85" s="118" t="s">
        <v>396</v>
      </c>
      <c r="C85" s="118" t="s">
        <v>395</v>
      </c>
      <c r="D85" s="88" t="s">
        <v>1243</v>
      </c>
      <c r="E85" s="88">
        <v>2</v>
      </c>
      <c r="F85" s="80"/>
      <c r="G85" s="88"/>
      <c r="H85" s="80" t="s">
        <v>404</v>
      </c>
      <c r="I85" s="80"/>
      <c r="J85" s="87">
        <v>2</v>
      </c>
      <c r="K85" s="100">
        <f t="shared" si="5"/>
        <v>0</v>
      </c>
      <c r="L85" s="100">
        <f t="shared" si="6"/>
        <v>0</v>
      </c>
      <c r="M85" s="100">
        <f t="shared" si="7"/>
        <v>0</v>
      </c>
      <c r="N85" s="100">
        <f t="shared" si="8"/>
        <v>1</v>
      </c>
      <c r="O85" s="100">
        <f t="shared" si="9"/>
        <v>0</v>
      </c>
    </row>
    <row r="86" spans="1:15" s="28" customFormat="1" ht="27" customHeight="1">
      <c r="A86" s="88" t="s">
        <v>389</v>
      </c>
      <c r="B86" s="118" t="s">
        <v>396</v>
      </c>
      <c r="C86" s="118" t="s">
        <v>395</v>
      </c>
      <c r="D86" s="88" t="s">
        <v>1243</v>
      </c>
      <c r="E86" s="88">
        <v>1</v>
      </c>
      <c r="F86" s="80"/>
      <c r="G86" s="88"/>
      <c r="H86" s="80" t="s">
        <v>403</v>
      </c>
      <c r="I86" s="80"/>
      <c r="J86" s="87">
        <v>1</v>
      </c>
      <c r="K86" s="100">
        <f t="shared" si="5"/>
        <v>0</v>
      </c>
      <c r="L86" s="100">
        <f t="shared" si="6"/>
        <v>0</v>
      </c>
      <c r="M86" s="100">
        <f t="shared" si="7"/>
        <v>0</v>
      </c>
      <c r="N86" s="100">
        <f t="shared" si="8"/>
        <v>1</v>
      </c>
      <c r="O86" s="100">
        <f t="shared" si="9"/>
        <v>0</v>
      </c>
    </row>
    <row r="87" spans="1:15" s="28" customFormat="1" ht="37.5" customHeight="1">
      <c r="A87" s="88" t="s">
        <v>377</v>
      </c>
      <c r="B87" s="118" t="s">
        <v>402</v>
      </c>
      <c r="C87" s="123" t="s">
        <v>375</v>
      </c>
      <c r="D87" s="126" t="s">
        <v>1364</v>
      </c>
      <c r="E87" s="88">
        <v>3</v>
      </c>
      <c r="F87" s="89" t="s">
        <v>1325</v>
      </c>
      <c r="G87" s="88" t="s">
        <v>378</v>
      </c>
      <c r="H87" s="89" t="s">
        <v>1353</v>
      </c>
      <c r="I87" s="89" t="s">
        <v>1354</v>
      </c>
      <c r="J87" s="88">
        <v>3</v>
      </c>
      <c r="K87" s="100">
        <f t="shared" si="5"/>
        <v>1</v>
      </c>
      <c r="L87" s="100">
        <f t="shared" si="6"/>
        <v>0</v>
      </c>
      <c r="M87" s="100">
        <f t="shared" si="7"/>
        <v>0</v>
      </c>
      <c r="N87" s="100">
        <f t="shared" si="8"/>
        <v>0</v>
      </c>
      <c r="O87" s="100">
        <f t="shared" si="9"/>
        <v>0</v>
      </c>
    </row>
    <row r="88" spans="1:15" s="28" customFormat="1" ht="30.75" customHeight="1">
      <c r="A88" s="88" t="s">
        <v>389</v>
      </c>
      <c r="B88" s="118" t="s">
        <v>388</v>
      </c>
      <c r="C88" s="118" t="s">
        <v>387</v>
      </c>
      <c r="D88" s="126" t="s">
        <v>1364</v>
      </c>
      <c r="E88" s="88">
        <v>2</v>
      </c>
      <c r="F88" s="80"/>
      <c r="G88" s="88" t="s">
        <v>401</v>
      </c>
      <c r="H88" s="80" t="s">
        <v>400</v>
      </c>
      <c r="I88" s="80" t="s">
        <v>399</v>
      </c>
      <c r="J88" s="87">
        <v>2</v>
      </c>
      <c r="K88" s="100">
        <f t="shared" si="5"/>
        <v>1</v>
      </c>
      <c r="L88" s="100">
        <f t="shared" si="6"/>
        <v>0</v>
      </c>
      <c r="M88" s="100">
        <f t="shared" si="7"/>
        <v>0</v>
      </c>
      <c r="N88" s="100">
        <f t="shared" si="8"/>
        <v>0</v>
      </c>
      <c r="O88" s="100">
        <f t="shared" si="9"/>
        <v>0</v>
      </c>
    </row>
    <row r="89" spans="1:15" s="28" customFormat="1" ht="30" customHeight="1">
      <c r="A89" s="88" t="s">
        <v>389</v>
      </c>
      <c r="B89" s="118" t="s">
        <v>388</v>
      </c>
      <c r="C89" s="118" t="s">
        <v>387</v>
      </c>
      <c r="D89" s="88" t="s">
        <v>1241</v>
      </c>
      <c r="E89" s="88">
        <v>4</v>
      </c>
      <c r="F89" s="80"/>
      <c r="G89" s="88"/>
      <c r="H89" s="80" t="s">
        <v>398</v>
      </c>
      <c r="I89" s="80" t="s">
        <v>397</v>
      </c>
      <c r="J89" s="87">
        <v>4</v>
      </c>
      <c r="K89" s="100">
        <f t="shared" si="5"/>
        <v>0</v>
      </c>
      <c r="L89" s="100">
        <f t="shared" si="6"/>
        <v>1</v>
      </c>
      <c r="M89" s="100">
        <f t="shared" si="7"/>
        <v>0</v>
      </c>
      <c r="N89" s="100">
        <f t="shared" si="8"/>
        <v>0</v>
      </c>
      <c r="O89" s="100">
        <f t="shared" si="9"/>
        <v>0</v>
      </c>
    </row>
    <row r="90" spans="1:15" s="28" customFormat="1" ht="30.75" customHeight="1">
      <c r="A90" s="88" t="s">
        <v>389</v>
      </c>
      <c r="B90" s="118" t="s">
        <v>396</v>
      </c>
      <c r="C90" s="118" t="s">
        <v>395</v>
      </c>
      <c r="D90" s="88" t="s">
        <v>1241</v>
      </c>
      <c r="E90" s="88">
        <v>3</v>
      </c>
      <c r="F90" s="80"/>
      <c r="G90" s="88"/>
      <c r="H90" s="80" t="s">
        <v>394</v>
      </c>
      <c r="I90" s="80" t="s">
        <v>393</v>
      </c>
      <c r="J90" s="87">
        <v>3</v>
      </c>
      <c r="K90" s="100">
        <f t="shared" si="5"/>
        <v>0</v>
      </c>
      <c r="L90" s="100">
        <f t="shared" si="6"/>
        <v>1</v>
      </c>
      <c r="M90" s="100">
        <f t="shared" si="7"/>
        <v>0</v>
      </c>
      <c r="N90" s="100">
        <f t="shared" si="8"/>
        <v>0</v>
      </c>
      <c r="O90" s="100">
        <f t="shared" si="9"/>
        <v>0</v>
      </c>
    </row>
    <row r="91" spans="1:15" s="28" customFormat="1" ht="27.75" customHeight="1">
      <c r="A91" s="88" t="s">
        <v>389</v>
      </c>
      <c r="B91" s="118" t="s">
        <v>388</v>
      </c>
      <c r="C91" s="123" t="s">
        <v>387</v>
      </c>
      <c r="D91" s="126" t="s">
        <v>1364</v>
      </c>
      <c r="E91" s="88">
        <v>2</v>
      </c>
      <c r="F91" s="89" t="s">
        <v>1325</v>
      </c>
      <c r="G91" s="88" t="s">
        <v>378</v>
      </c>
      <c r="H91" s="89" t="s">
        <v>1355</v>
      </c>
      <c r="I91" s="89" t="s">
        <v>1356</v>
      </c>
      <c r="J91" s="88">
        <v>2</v>
      </c>
      <c r="K91" s="100">
        <f t="shared" si="5"/>
        <v>1</v>
      </c>
      <c r="L91" s="100">
        <f t="shared" si="6"/>
        <v>0</v>
      </c>
      <c r="M91" s="100">
        <f t="shared" si="7"/>
        <v>0</v>
      </c>
      <c r="N91" s="100">
        <f t="shared" si="8"/>
        <v>0</v>
      </c>
      <c r="O91" s="100">
        <f t="shared" si="9"/>
        <v>0</v>
      </c>
    </row>
    <row r="92" spans="1:15" s="28" customFormat="1" ht="27">
      <c r="A92" s="88" t="s">
        <v>389</v>
      </c>
      <c r="B92" s="118" t="s">
        <v>388</v>
      </c>
      <c r="C92" s="123" t="s">
        <v>387</v>
      </c>
      <c r="D92" s="126" t="s">
        <v>1364</v>
      </c>
      <c r="E92" s="88">
        <v>2</v>
      </c>
      <c r="F92" s="89" t="s">
        <v>1325</v>
      </c>
      <c r="G92" s="88" t="s">
        <v>378</v>
      </c>
      <c r="H92" s="89" t="s">
        <v>1357</v>
      </c>
      <c r="I92" s="89" t="s">
        <v>1358</v>
      </c>
      <c r="J92" s="88">
        <v>2</v>
      </c>
      <c r="K92" s="100">
        <f t="shared" si="5"/>
        <v>1</v>
      </c>
      <c r="L92" s="100">
        <f t="shared" si="6"/>
        <v>0</v>
      </c>
      <c r="M92" s="100">
        <f t="shared" si="7"/>
        <v>0</v>
      </c>
      <c r="N92" s="100">
        <f t="shared" si="8"/>
        <v>0</v>
      </c>
      <c r="O92" s="100">
        <f t="shared" si="9"/>
        <v>0</v>
      </c>
    </row>
    <row r="93" spans="1:15" s="28" customFormat="1" ht="27.75" customHeight="1">
      <c r="A93" s="88" t="s">
        <v>389</v>
      </c>
      <c r="B93" s="118" t="s">
        <v>388</v>
      </c>
      <c r="C93" s="118" t="s">
        <v>387</v>
      </c>
      <c r="D93" s="88" t="s">
        <v>1365</v>
      </c>
      <c r="E93" s="88">
        <v>4</v>
      </c>
      <c r="F93" s="80"/>
      <c r="G93" s="88" t="s">
        <v>392</v>
      </c>
      <c r="H93" s="80" t="s">
        <v>391</v>
      </c>
      <c r="I93" s="80"/>
      <c r="J93" s="87">
        <v>4</v>
      </c>
      <c r="K93" s="100">
        <f t="shared" si="5"/>
        <v>0</v>
      </c>
      <c r="L93" s="100">
        <f t="shared" si="6"/>
        <v>0</v>
      </c>
      <c r="M93" s="100">
        <f t="shared" si="7"/>
        <v>1</v>
      </c>
      <c r="N93" s="100">
        <f t="shared" si="8"/>
        <v>0</v>
      </c>
      <c r="O93" s="100">
        <f t="shared" si="9"/>
        <v>0</v>
      </c>
    </row>
    <row r="94" spans="1:15" s="28" customFormat="1" ht="27.75" customHeight="1">
      <c r="A94" s="88" t="s">
        <v>389</v>
      </c>
      <c r="B94" s="118" t="s">
        <v>388</v>
      </c>
      <c r="C94" s="124" t="s">
        <v>387</v>
      </c>
      <c r="D94" s="126" t="s">
        <v>1364</v>
      </c>
      <c r="E94" s="88">
        <v>2</v>
      </c>
      <c r="F94" s="80"/>
      <c r="G94" s="88"/>
      <c r="H94" s="80" t="s">
        <v>390</v>
      </c>
      <c r="I94" s="80"/>
      <c r="J94" s="87">
        <v>2</v>
      </c>
      <c r="K94" s="100">
        <f t="shared" si="5"/>
        <v>1</v>
      </c>
      <c r="L94" s="100">
        <f t="shared" si="6"/>
        <v>0</v>
      </c>
      <c r="M94" s="100">
        <f t="shared" si="7"/>
        <v>0</v>
      </c>
      <c r="N94" s="100">
        <f t="shared" si="8"/>
        <v>0</v>
      </c>
      <c r="O94" s="100">
        <f t="shared" si="9"/>
        <v>0</v>
      </c>
    </row>
    <row r="95" spans="1:15" s="28" customFormat="1" ht="22.5" customHeight="1">
      <c r="A95" s="88" t="s">
        <v>389</v>
      </c>
      <c r="B95" s="118" t="s">
        <v>388</v>
      </c>
      <c r="C95" s="123" t="s">
        <v>387</v>
      </c>
      <c r="D95" s="88" t="s">
        <v>1363</v>
      </c>
      <c r="E95" s="88">
        <v>15</v>
      </c>
      <c r="F95" s="89" t="s">
        <v>1325</v>
      </c>
      <c r="G95" s="88" t="s">
        <v>386</v>
      </c>
      <c r="H95" s="89" t="s">
        <v>1359</v>
      </c>
      <c r="I95" s="89" t="s">
        <v>1360</v>
      </c>
      <c r="J95" s="88">
        <v>15</v>
      </c>
      <c r="K95" s="100">
        <f t="shared" si="5"/>
        <v>0</v>
      </c>
      <c r="L95" s="100">
        <f t="shared" si="6"/>
        <v>0</v>
      </c>
      <c r="M95" s="100">
        <f t="shared" si="7"/>
        <v>0</v>
      </c>
      <c r="N95" s="100">
        <f t="shared" si="8"/>
        <v>0</v>
      </c>
      <c r="O95" s="100">
        <f t="shared" si="9"/>
        <v>1</v>
      </c>
    </row>
    <row r="96" spans="1:15" s="28" customFormat="1" ht="37.5" customHeight="1">
      <c r="A96" s="88" t="s">
        <v>385</v>
      </c>
      <c r="B96" s="119" t="s">
        <v>384</v>
      </c>
      <c r="C96" s="118" t="s">
        <v>383</v>
      </c>
      <c r="D96" s="88" t="s">
        <v>1241</v>
      </c>
      <c r="E96" s="88">
        <v>3</v>
      </c>
      <c r="F96" s="80" t="s">
        <v>382</v>
      </c>
      <c r="G96" s="88" t="s">
        <v>378</v>
      </c>
      <c r="H96" s="59" t="s">
        <v>381</v>
      </c>
      <c r="I96" s="80" t="s">
        <v>380</v>
      </c>
      <c r="J96" s="87">
        <v>3</v>
      </c>
      <c r="K96" s="100">
        <f t="shared" si="5"/>
        <v>0</v>
      </c>
      <c r="L96" s="100">
        <f t="shared" si="6"/>
        <v>1</v>
      </c>
      <c r="M96" s="100">
        <f t="shared" si="7"/>
        <v>0</v>
      </c>
      <c r="N96" s="100">
        <f t="shared" si="8"/>
        <v>0</v>
      </c>
      <c r="O96" s="100">
        <f t="shared" si="9"/>
        <v>0</v>
      </c>
    </row>
    <row r="97" spans="1:15" s="28" customFormat="1" ht="30" customHeight="1">
      <c r="A97" s="88" t="s">
        <v>377</v>
      </c>
      <c r="B97" s="118" t="s">
        <v>376</v>
      </c>
      <c r="C97" s="123" t="s">
        <v>375</v>
      </c>
      <c r="D97" s="126" t="s">
        <v>1364</v>
      </c>
      <c r="E97" s="88">
        <v>3</v>
      </c>
      <c r="F97" s="89" t="s">
        <v>1325</v>
      </c>
      <c r="G97" s="88" t="s">
        <v>378</v>
      </c>
      <c r="H97" s="89" t="s">
        <v>1361</v>
      </c>
      <c r="I97" s="89" t="s">
        <v>1362</v>
      </c>
      <c r="J97" s="88">
        <v>3</v>
      </c>
      <c r="K97" s="100">
        <f t="shared" si="5"/>
        <v>1</v>
      </c>
      <c r="L97" s="100">
        <f t="shared" si="6"/>
        <v>0</v>
      </c>
      <c r="M97" s="100">
        <f t="shared" si="7"/>
        <v>0</v>
      </c>
      <c r="N97" s="100">
        <f t="shared" si="8"/>
        <v>0</v>
      </c>
      <c r="O97" s="100">
        <f t="shared" si="9"/>
        <v>0</v>
      </c>
    </row>
    <row r="98" spans="1:15" s="28" customFormat="1" ht="26.25" customHeight="1">
      <c r="A98" s="88" t="s">
        <v>377</v>
      </c>
      <c r="B98" s="118" t="s">
        <v>376</v>
      </c>
      <c r="C98" s="118" t="s">
        <v>375</v>
      </c>
      <c r="D98" s="127" t="s">
        <v>1364</v>
      </c>
      <c r="E98" s="88">
        <v>2</v>
      </c>
      <c r="F98" s="80"/>
      <c r="G98" s="88" t="s">
        <v>374</v>
      </c>
      <c r="H98" s="80" t="s">
        <v>373</v>
      </c>
      <c r="I98" s="80" t="s">
        <v>372</v>
      </c>
      <c r="J98" s="87">
        <v>2</v>
      </c>
      <c r="K98" s="100">
        <f t="shared" si="5"/>
        <v>1</v>
      </c>
      <c r="L98" s="100">
        <f t="shared" si="6"/>
        <v>0</v>
      </c>
      <c r="M98" s="100">
        <f t="shared" si="7"/>
        <v>0</v>
      </c>
      <c r="N98" s="100">
        <f t="shared" si="8"/>
        <v>0</v>
      </c>
      <c r="O98" s="100">
        <f t="shared" si="9"/>
        <v>0</v>
      </c>
    </row>
    <row r="101" spans="1:15">
      <c r="E101" s="92">
        <f>+COUNTA(A3:A98)</f>
        <v>96</v>
      </c>
      <c r="F101" t="s">
        <v>1234</v>
      </c>
      <c r="I101"/>
      <c r="J101" s="96">
        <f>SUBTOTAL(109,J85:J98)</f>
        <v>48</v>
      </c>
      <c r="K101" s="96">
        <f>SUBTOTAL(109,K3:K98)</f>
        <v>50</v>
      </c>
      <c r="L101" s="96">
        <f t="shared" ref="L101:O101" si="10">SUBTOTAL(109,L3:L98)</f>
        <v>8</v>
      </c>
      <c r="M101" s="96">
        <f t="shared" si="10"/>
        <v>31</v>
      </c>
      <c r="N101" s="96">
        <f t="shared" si="10"/>
        <v>5</v>
      </c>
      <c r="O101" s="96">
        <f t="shared" si="10"/>
        <v>2</v>
      </c>
    </row>
    <row r="102" spans="1:15">
      <c r="E102" s="92">
        <f>+SUM(E3:E98)</f>
        <v>375</v>
      </c>
      <c r="F102" t="s">
        <v>1235</v>
      </c>
      <c r="I102"/>
      <c r="J102"/>
      <c r="K102"/>
      <c r="L102"/>
      <c r="M102"/>
    </row>
    <row r="103" spans="1:15">
      <c r="I103" s="98" t="s">
        <v>1246</v>
      </c>
      <c r="J103" s="99">
        <f>SUM(J101:M101)</f>
        <v>137</v>
      </c>
      <c r="K103" s="99">
        <f>SUM(K101:O101)</f>
        <v>96</v>
      </c>
      <c r="L103"/>
      <c r="M103"/>
    </row>
    <row r="110" spans="1:15">
      <c r="C110" s="125"/>
    </row>
  </sheetData>
  <pageMargins left="0.7" right="0.7" top="0.75" bottom="0.75" header="0.3" footer="0.3"/>
  <pageSetup scale="5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topLeftCell="D1" zoomScale="90" zoomScaleNormal="90" zoomScaleSheetLayoutView="70" workbookViewId="0">
      <selection activeCell="K23" sqref="K23"/>
    </sheetView>
  </sheetViews>
  <sheetFormatPr baseColWidth="10" defaultColWidth="11.375" defaultRowHeight="18"/>
  <cols>
    <col min="1" max="1" width="13.875" style="18" bestFit="1" customWidth="1"/>
    <col min="2" max="2" width="34.25" style="18" bestFit="1" customWidth="1"/>
    <col min="3" max="3" width="84.375" style="18" bestFit="1" customWidth="1"/>
    <col min="4" max="4" width="20.75" style="18" bestFit="1" customWidth="1"/>
    <col min="5" max="5" width="22" style="18" bestFit="1" customWidth="1"/>
    <col min="6" max="6" width="15.75" style="18" bestFit="1" customWidth="1"/>
    <col min="7" max="7" width="24.625" style="18" bestFit="1" customWidth="1"/>
    <col min="8" max="8" width="15.875" style="18" bestFit="1" customWidth="1"/>
    <col min="9" max="9" width="20.375" style="18" bestFit="1" customWidth="1"/>
    <col min="10" max="10" width="13.25" style="18" customWidth="1"/>
    <col min="11" max="16384" width="11.375" style="18"/>
  </cols>
  <sheetData>
    <row r="1" spans="1:20" s="62" customFormat="1" ht="37.5" customHeight="1">
      <c r="A1" s="43" t="s">
        <v>1</v>
      </c>
      <c r="B1" s="43" t="s">
        <v>12</v>
      </c>
      <c r="C1" s="43" t="s">
        <v>13</v>
      </c>
      <c r="D1" s="43" t="s">
        <v>2</v>
      </c>
      <c r="E1" s="43" t="s">
        <v>4</v>
      </c>
      <c r="F1" s="43" t="s">
        <v>5</v>
      </c>
      <c r="G1" s="43" t="s">
        <v>6</v>
      </c>
      <c r="H1" s="43" t="s">
        <v>11</v>
      </c>
      <c r="I1" s="43" t="s">
        <v>14</v>
      </c>
      <c r="J1" s="102" t="s">
        <v>1240</v>
      </c>
      <c r="K1" s="102" t="s">
        <v>1241</v>
      </c>
      <c r="L1" s="102" t="s">
        <v>1242</v>
      </c>
      <c r="M1" s="102" t="s">
        <v>1243</v>
      </c>
      <c r="N1" s="45"/>
      <c r="O1" s="45"/>
      <c r="P1" s="45"/>
      <c r="Q1" s="45"/>
      <c r="R1" s="45"/>
      <c r="S1" s="45"/>
      <c r="T1" s="45"/>
    </row>
    <row r="2" spans="1:20" s="53" customFormat="1" ht="21.95" customHeight="1">
      <c r="A2" s="54" t="s">
        <v>176</v>
      </c>
      <c r="B2" s="63" t="s">
        <v>603</v>
      </c>
      <c r="C2" s="63" t="s">
        <v>602</v>
      </c>
      <c r="D2" s="54" t="s">
        <v>3</v>
      </c>
      <c r="E2" s="54">
        <v>1</v>
      </c>
      <c r="F2" s="54" t="s">
        <v>570</v>
      </c>
      <c r="G2" s="54" t="s">
        <v>19</v>
      </c>
      <c r="H2" s="54" t="s">
        <v>181</v>
      </c>
      <c r="I2" s="54" t="s">
        <v>570</v>
      </c>
      <c r="J2" s="100">
        <f>IF(D2="minisplit",1,0)</f>
        <v>1</v>
      </c>
      <c r="K2" s="100">
        <f>IF(D2="remota",1,0)</f>
        <v>0</v>
      </c>
      <c r="L2" s="100">
        <f>IF(D2="paquete",1,0)</f>
        <v>0</v>
      </c>
      <c r="M2" s="100">
        <f>IF(D2="ventana",1,0)</f>
        <v>0</v>
      </c>
    </row>
    <row r="3" spans="1:20" s="53" customFormat="1" ht="21.95" customHeight="1">
      <c r="A3" s="54" t="s">
        <v>176</v>
      </c>
      <c r="B3" s="63" t="s">
        <v>603</v>
      </c>
      <c r="C3" s="63" t="s">
        <v>602</v>
      </c>
      <c r="D3" s="54" t="s">
        <v>3</v>
      </c>
      <c r="E3" s="54">
        <v>1</v>
      </c>
      <c r="F3" s="54" t="s">
        <v>570</v>
      </c>
      <c r="G3" s="54" t="s">
        <v>19</v>
      </c>
      <c r="H3" s="54" t="s">
        <v>183</v>
      </c>
      <c r="I3" s="54" t="s">
        <v>570</v>
      </c>
      <c r="J3" s="100">
        <f t="shared" ref="J3:J15" si="0">IF(D3="minisplit",1,0)</f>
        <v>1</v>
      </c>
      <c r="K3" s="100">
        <f t="shared" ref="K3:K15" si="1">IF(D3="remota",1,0)</f>
        <v>0</v>
      </c>
      <c r="L3" s="100">
        <f t="shared" ref="L3:L15" si="2">IF(D3="paquete",1,0)</f>
        <v>0</v>
      </c>
      <c r="M3" s="100">
        <f t="shared" ref="M3:M15" si="3">IF(D3="ventana",1,0)</f>
        <v>0</v>
      </c>
    </row>
    <row r="4" spans="1:20" s="53" customFormat="1" ht="21.95" customHeight="1">
      <c r="A4" s="54" t="s">
        <v>117</v>
      </c>
      <c r="B4" s="64" t="s">
        <v>601</v>
      </c>
      <c r="C4" s="63" t="s">
        <v>573</v>
      </c>
      <c r="D4" s="54" t="s">
        <v>3</v>
      </c>
      <c r="E4" s="54">
        <v>1</v>
      </c>
      <c r="F4" s="65" t="s">
        <v>600</v>
      </c>
      <c r="G4" s="54" t="s">
        <v>100</v>
      </c>
      <c r="H4" s="54" t="s">
        <v>599</v>
      </c>
      <c r="I4" s="54" t="s">
        <v>570</v>
      </c>
      <c r="J4" s="100">
        <f t="shared" si="0"/>
        <v>1</v>
      </c>
      <c r="K4" s="100">
        <f t="shared" si="1"/>
        <v>0</v>
      </c>
      <c r="L4" s="100">
        <f t="shared" si="2"/>
        <v>0</v>
      </c>
      <c r="M4" s="100">
        <f t="shared" si="3"/>
        <v>0</v>
      </c>
    </row>
    <row r="5" spans="1:20" s="53" customFormat="1" ht="21.95" customHeight="1">
      <c r="A5" s="61" t="s">
        <v>114</v>
      </c>
      <c r="B5" s="63" t="s">
        <v>596</v>
      </c>
      <c r="C5" s="66" t="s">
        <v>595</v>
      </c>
      <c r="D5" s="54" t="s">
        <v>3</v>
      </c>
      <c r="E5" s="54">
        <v>2</v>
      </c>
      <c r="F5" s="54" t="s">
        <v>594</v>
      </c>
      <c r="G5" s="54" t="s">
        <v>100</v>
      </c>
      <c r="H5" s="54" t="s">
        <v>598</v>
      </c>
      <c r="I5" s="54" t="s">
        <v>597</v>
      </c>
      <c r="J5" s="100">
        <f t="shared" si="0"/>
        <v>1</v>
      </c>
      <c r="K5" s="100">
        <f t="shared" si="1"/>
        <v>0</v>
      </c>
      <c r="L5" s="100">
        <f t="shared" si="2"/>
        <v>0</v>
      </c>
      <c r="M5" s="100">
        <f t="shared" si="3"/>
        <v>0</v>
      </c>
    </row>
    <row r="6" spans="1:20" s="53" customFormat="1" ht="21.95" customHeight="1">
      <c r="A6" s="61" t="s">
        <v>114</v>
      </c>
      <c r="B6" s="63" t="s">
        <v>596</v>
      </c>
      <c r="C6" s="108" t="s">
        <v>595</v>
      </c>
      <c r="D6" s="54" t="s">
        <v>3</v>
      </c>
      <c r="E6" s="54">
        <v>2</v>
      </c>
      <c r="F6" s="54" t="s">
        <v>594</v>
      </c>
      <c r="G6" s="54" t="s">
        <v>100</v>
      </c>
      <c r="H6" s="54" t="s">
        <v>593</v>
      </c>
      <c r="I6" s="54" t="s">
        <v>592</v>
      </c>
      <c r="J6" s="100">
        <f t="shared" si="0"/>
        <v>1</v>
      </c>
      <c r="K6" s="100">
        <f t="shared" si="1"/>
        <v>0</v>
      </c>
      <c r="L6" s="100">
        <f t="shared" si="2"/>
        <v>0</v>
      </c>
      <c r="M6" s="100">
        <f t="shared" si="3"/>
        <v>0</v>
      </c>
    </row>
    <row r="7" spans="1:20" s="53" customFormat="1" ht="21.95" customHeight="1">
      <c r="A7" s="61" t="s">
        <v>116</v>
      </c>
      <c r="B7" s="63" t="s">
        <v>211</v>
      </c>
      <c r="C7" s="63" t="s">
        <v>589</v>
      </c>
      <c r="D7" s="54" t="s">
        <v>238</v>
      </c>
      <c r="E7" s="54">
        <v>5</v>
      </c>
      <c r="F7" s="54" t="s">
        <v>570</v>
      </c>
      <c r="G7" s="60" t="s">
        <v>588</v>
      </c>
      <c r="H7" s="54" t="s">
        <v>591</v>
      </c>
      <c r="I7" s="54" t="s">
        <v>590</v>
      </c>
      <c r="J7" s="100">
        <f t="shared" si="0"/>
        <v>0</v>
      </c>
      <c r="K7" s="100">
        <f>IF(D7="remota",1,0)</f>
        <v>1</v>
      </c>
      <c r="L7" s="100">
        <f t="shared" si="2"/>
        <v>0</v>
      </c>
      <c r="M7" s="100">
        <f t="shared" si="3"/>
        <v>0</v>
      </c>
    </row>
    <row r="8" spans="1:20" s="53" customFormat="1" ht="21.95" customHeight="1">
      <c r="A8" s="61" t="s">
        <v>116</v>
      </c>
      <c r="B8" s="63" t="s">
        <v>211</v>
      </c>
      <c r="C8" s="63" t="s">
        <v>589</v>
      </c>
      <c r="D8" s="54" t="s">
        <v>238</v>
      </c>
      <c r="E8" s="54">
        <v>5</v>
      </c>
      <c r="F8" s="54" t="s">
        <v>570</v>
      </c>
      <c r="G8" s="60" t="s">
        <v>588</v>
      </c>
      <c r="H8" s="54" t="s">
        <v>587</v>
      </c>
      <c r="I8" s="54" t="s">
        <v>586</v>
      </c>
      <c r="J8" s="100">
        <f t="shared" si="0"/>
        <v>0</v>
      </c>
      <c r="K8" s="100">
        <f t="shared" si="1"/>
        <v>1</v>
      </c>
      <c r="L8" s="100">
        <f t="shared" si="2"/>
        <v>0</v>
      </c>
      <c r="M8" s="100">
        <f t="shared" si="3"/>
        <v>0</v>
      </c>
    </row>
    <row r="9" spans="1:20" s="53" customFormat="1" ht="21.95" customHeight="1">
      <c r="A9" s="61" t="s">
        <v>114</v>
      </c>
      <c r="B9" s="63" t="s">
        <v>211</v>
      </c>
      <c r="C9" s="66" t="s">
        <v>579</v>
      </c>
      <c r="D9" s="54" t="s">
        <v>3</v>
      </c>
      <c r="E9" s="54">
        <v>1</v>
      </c>
      <c r="F9" s="54" t="s">
        <v>570</v>
      </c>
      <c r="G9" s="54" t="s">
        <v>582</v>
      </c>
      <c r="H9" s="54" t="s">
        <v>585</v>
      </c>
      <c r="I9" s="54" t="s">
        <v>584</v>
      </c>
      <c r="J9" s="100">
        <f t="shared" si="0"/>
        <v>1</v>
      </c>
      <c r="K9" s="100">
        <f t="shared" si="1"/>
        <v>0</v>
      </c>
      <c r="L9" s="100">
        <f t="shared" si="2"/>
        <v>0</v>
      </c>
      <c r="M9" s="100">
        <f t="shared" si="3"/>
        <v>0</v>
      </c>
    </row>
    <row r="10" spans="1:20" s="53" customFormat="1" ht="21.95" customHeight="1">
      <c r="A10" s="61" t="s">
        <v>114</v>
      </c>
      <c r="B10" s="63" t="s">
        <v>211</v>
      </c>
      <c r="C10" s="66" t="s">
        <v>583</v>
      </c>
      <c r="D10" s="54" t="s">
        <v>3</v>
      </c>
      <c r="E10" s="54">
        <v>1</v>
      </c>
      <c r="F10" s="54" t="s">
        <v>570</v>
      </c>
      <c r="G10" s="54" t="s">
        <v>582</v>
      </c>
      <c r="H10" s="54" t="s">
        <v>581</v>
      </c>
      <c r="I10" s="54" t="s">
        <v>580</v>
      </c>
      <c r="J10" s="100">
        <f t="shared" si="0"/>
        <v>1</v>
      </c>
      <c r="K10" s="100">
        <f t="shared" si="1"/>
        <v>0</v>
      </c>
      <c r="L10" s="100">
        <f t="shared" si="2"/>
        <v>0</v>
      </c>
      <c r="M10" s="100">
        <f t="shared" si="3"/>
        <v>0</v>
      </c>
    </row>
    <row r="11" spans="1:20" s="53" customFormat="1" ht="21.95" customHeight="1">
      <c r="A11" s="61" t="s">
        <v>114</v>
      </c>
      <c r="B11" s="63" t="s">
        <v>211</v>
      </c>
      <c r="C11" s="66" t="s">
        <v>579</v>
      </c>
      <c r="D11" s="54" t="s">
        <v>238</v>
      </c>
      <c r="E11" s="54">
        <v>1.5</v>
      </c>
      <c r="F11" s="54" t="s">
        <v>578</v>
      </c>
      <c r="G11" s="54" t="s">
        <v>18</v>
      </c>
      <c r="H11" s="54" t="s">
        <v>577</v>
      </c>
      <c r="I11" s="54" t="s">
        <v>577</v>
      </c>
      <c r="J11" s="100">
        <f t="shared" si="0"/>
        <v>0</v>
      </c>
      <c r="K11" s="100">
        <f t="shared" si="1"/>
        <v>1</v>
      </c>
      <c r="L11" s="100">
        <f t="shared" si="2"/>
        <v>0</v>
      </c>
      <c r="M11" s="100">
        <f t="shared" si="3"/>
        <v>0</v>
      </c>
    </row>
    <row r="12" spans="1:20" s="53" customFormat="1" ht="21.95" customHeight="1">
      <c r="A12" s="54" t="s">
        <v>117</v>
      </c>
      <c r="B12" s="63" t="s">
        <v>211</v>
      </c>
      <c r="C12" s="63" t="s">
        <v>573</v>
      </c>
      <c r="D12" s="54" t="s">
        <v>238</v>
      </c>
      <c r="E12" s="54">
        <v>5</v>
      </c>
      <c r="F12" s="54" t="s">
        <v>572</v>
      </c>
      <c r="G12" s="54" t="s">
        <v>190</v>
      </c>
      <c r="H12" s="54" t="s">
        <v>576</v>
      </c>
      <c r="I12" s="54" t="s">
        <v>570</v>
      </c>
      <c r="J12" s="100">
        <f t="shared" si="0"/>
        <v>0</v>
      </c>
      <c r="K12" s="100">
        <f t="shared" si="1"/>
        <v>1</v>
      </c>
      <c r="L12" s="100">
        <f t="shared" si="2"/>
        <v>0</v>
      </c>
      <c r="M12" s="100">
        <f t="shared" si="3"/>
        <v>0</v>
      </c>
    </row>
    <row r="13" spans="1:20" s="53" customFormat="1" ht="21.95" customHeight="1">
      <c r="A13" s="54" t="s">
        <v>117</v>
      </c>
      <c r="B13" s="63" t="s">
        <v>211</v>
      </c>
      <c r="C13" s="63" t="s">
        <v>573</v>
      </c>
      <c r="D13" s="54" t="s">
        <v>238</v>
      </c>
      <c r="E13" s="54">
        <v>5</v>
      </c>
      <c r="F13" s="54" t="s">
        <v>572</v>
      </c>
      <c r="G13" s="54" t="s">
        <v>190</v>
      </c>
      <c r="H13" s="54" t="s">
        <v>575</v>
      </c>
      <c r="I13" s="54" t="s">
        <v>570</v>
      </c>
      <c r="J13" s="100">
        <f t="shared" si="0"/>
        <v>0</v>
      </c>
      <c r="K13" s="100">
        <f t="shared" si="1"/>
        <v>1</v>
      </c>
      <c r="L13" s="100">
        <f t="shared" si="2"/>
        <v>0</v>
      </c>
      <c r="M13" s="100">
        <f t="shared" si="3"/>
        <v>0</v>
      </c>
    </row>
    <row r="14" spans="1:20" s="53" customFormat="1" ht="21.95" customHeight="1">
      <c r="A14" s="54" t="s">
        <v>117</v>
      </c>
      <c r="B14" s="63" t="s">
        <v>211</v>
      </c>
      <c r="C14" s="63" t="s">
        <v>573</v>
      </c>
      <c r="D14" s="54" t="s">
        <v>238</v>
      </c>
      <c r="E14" s="54">
        <v>5</v>
      </c>
      <c r="F14" s="54" t="s">
        <v>572</v>
      </c>
      <c r="G14" s="54" t="s">
        <v>190</v>
      </c>
      <c r="H14" s="54" t="s">
        <v>574</v>
      </c>
      <c r="I14" s="54" t="s">
        <v>570</v>
      </c>
      <c r="J14" s="100">
        <f t="shared" si="0"/>
        <v>0</v>
      </c>
      <c r="K14" s="100">
        <f t="shared" si="1"/>
        <v>1</v>
      </c>
      <c r="L14" s="100">
        <f t="shared" si="2"/>
        <v>0</v>
      </c>
      <c r="M14" s="100">
        <f t="shared" si="3"/>
        <v>0</v>
      </c>
    </row>
    <row r="15" spans="1:20" s="53" customFormat="1" ht="21.95" customHeight="1">
      <c r="A15" s="54" t="s">
        <v>117</v>
      </c>
      <c r="B15" s="63" t="s">
        <v>211</v>
      </c>
      <c r="C15" s="63" t="s">
        <v>573</v>
      </c>
      <c r="D15" s="54" t="s">
        <v>238</v>
      </c>
      <c r="E15" s="54">
        <v>5</v>
      </c>
      <c r="F15" s="54" t="s">
        <v>572</v>
      </c>
      <c r="G15" s="54" t="s">
        <v>190</v>
      </c>
      <c r="H15" s="54" t="s">
        <v>571</v>
      </c>
      <c r="I15" s="54" t="s">
        <v>570</v>
      </c>
      <c r="J15" s="100">
        <f t="shared" si="0"/>
        <v>0</v>
      </c>
      <c r="K15" s="100">
        <f t="shared" si="1"/>
        <v>1</v>
      </c>
      <c r="L15" s="100">
        <f t="shared" si="2"/>
        <v>0</v>
      </c>
      <c r="M15" s="100">
        <f t="shared" si="3"/>
        <v>0</v>
      </c>
    </row>
    <row r="16" spans="1:20" ht="21.95" customHeight="1"/>
    <row r="17" spans="5:13" ht="21.95" customHeight="1"/>
    <row r="18" spans="5:13" ht="21.95" customHeight="1">
      <c r="E18" s="104">
        <f>+COUNTA(A2:A15)</f>
        <v>14</v>
      </c>
      <c r="F18" s="104" t="s">
        <v>1234</v>
      </c>
      <c r="G18" s="44"/>
      <c r="H18" s="44"/>
      <c r="I18" s="104"/>
      <c r="J18" s="101">
        <f>SUBTOTAL(109,J2:J15)</f>
        <v>7</v>
      </c>
      <c r="K18" s="101">
        <f t="shared" ref="K18:M18" si="4">SUBTOTAL(109,K2:K15)</f>
        <v>7</v>
      </c>
      <c r="L18" s="101">
        <f t="shared" si="4"/>
        <v>0</v>
      </c>
      <c r="M18" s="101">
        <f t="shared" si="4"/>
        <v>0</v>
      </c>
    </row>
    <row r="19" spans="5:13" ht="21.95" customHeight="1">
      <c r="E19" s="104">
        <f>+SUM(E2:E15)</f>
        <v>40.5</v>
      </c>
      <c r="F19" s="104" t="s">
        <v>1235</v>
      </c>
      <c r="G19" s="44"/>
      <c r="H19" s="44"/>
      <c r="I19" s="104"/>
      <c r="J19" s="104"/>
      <c r="K19" s="104"/>
      <c r="L19" s="104"/>
      <c r="M19" s="104"/>
    </row>
    <row r="20" spans="5:13" ht="21.95" customHeight="1">
      <c r="E20" s="44"/>
      <c r="F20" s="44"/>
      <c r="G20" s="44"/>
      <c r="H20" s="44"/>
      <c r="I20" s="109" t="s">
        <v>1246</v>
      </c>
      <c r="J20" s="110">
        <f>SUM(J18:M18)</f>
        <v>14</v>
      </c>
      <c r="K20" s="110"/>
      <c r="L20" s="104"/>
      <c r="M20" s="104"/>
    </row>
  </sheetData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6"/>
  <sheetViews>
    <sheetView topLeftCell="C34" zoomScale="90" zoomScaleNormal="90" workbookViewId="0">
      <selection activeCell="Q16" sqref="Q16"/>
    </sheetView>
  </sheetViews>
  <sheetFormatPr baseColWidth="10" defaultColWidth="11.375" defaultRowHeight="18"/>
  <cols>
    <col min="1" max="1" width="13.375" style="17" bestFit="1" customWidth="1"/>
    <col min="2" max="2" width="28.875" style="17" customWidth="1"/>
    <col min="3" max="3" width="39.375" style="17" customWidth="1"/>
    <col min="4" max="4" width="17" style="17" customWidth="1"/>
    <col min="5" max="5" width="20" style="17" customWidth="1"/>
    <col min="6" max="6" width="20.625" style="17" bestFit="1" customWidth="1"/>
    <col min="7" max="7" width="17.125" style="17" bestFit="1" customWidth="1"/>
    <col min="8" max="8" width="14.375" style="17" customWidth="1"/>
    <col min="9" max="9" width="26.875" style="17" customWidth="1"/>
    <col min="10" max="10" width="13.375" style="17" hidden="1" customWidth="1"/>
    <col min="11" max="16384" width="11.375" style="17"/>
  </cols>
  <sheetData>
    <row r="2" spans="1:14" ht="36">
      <c r="A2" s="42" t="s">
        <v>1</v>
      </c>
      <c r="B2" s="42" t="s">
        <v>12</v>
      </c>
      <c r="C2" s="42" t="s">
        <v>13</v>
      </c>
      <c r="D2" s="43" t="s">
        <v>2</v>
      </c>
      <c r="E2" s="43" t="s">
        <v>4</v>
      </c>
      <c r="F2" s="42" t="s">
        <v>5</v>
      </c>
      <c r="G2" s="42" t="s">
        <v>6</v>
      </c>
      <c r="H2" s="42" t="s">
        <v>11</v>
      </c>
      <c r="I2" s="42" t="s">
        <v>14</v>
      </c>
      <c r="J2" s="43" t="s">
        <v>1237</v>
      </c>
      <c r="K2" s="102" t="s">
        <v>1240</v>
      </c>
      <c r="L2" s="102" t="s">
        <v>1241</v>
      </c>
      <c r="M2" s="102" t="s">
        <v>1242</v>
      </c>
      <c r="N2" s="102" t="s">
        <v>1243</v>
      </c>
    </row>
    <row r="3" spans="1:14" s="28" customFormat="1" ht="27">
      <c r="A3" s="55" t="s">
        <v>114</v>
      </c>
      <c r="B3" s="55" t="s">
        <v>649</v>
      </c>
      <c r="C3" s="55" t="s">
        <v>695</v>
      </c>
      <c r="D3" s="111" t="s">
        <v>3</v>
      </c>
      <c r="E3" s="55">
        <v>1</v>
      </c>
      <c r="F3" s="55"/>
      <c r="G3" s="56" t="s">
        <v>18</v>
      </c>
      <c r="H3" s="81" t="s">
        <v>1261</v>
      </c>
      <c r="I3" s="57" t="s">
        <v>1262</v>
      </c>
      <c r="J3" s="55">
        <v>1</v>
      </c>
      <c r="K3" s="100">
        <f>IF(D3="MINISPLIT",1,0)</f>
        <v>1</v>
      </c>
      <c r="L3" s="100">
        <f>IF(D3="remota",1,0)</f>
        <v>0</v>
      </c>
      <c r="M3" s="100">
        <f>IF(D3="paquete",1,0)</f>
        <v>0</v>
      </c>
      <c r="N3" s="100">
        <f>IF(D3="ventana",1,0)</f>
        <v>0</v>
      </c>
    </row>
    <row r="4" spans="1:14" s="28" customFormat="1" ht="13.5">
      <c r="A4" s="55" t="s">
        <v>114</v>
      </c>
      <c r="B4" s="55" t="s">
        <v>649</v>
      </c>
      <c r="C4" s="55" t="s">
        <v>695</v>
      </c>
      <c r="D4" s="55" t="s">
        <v>3</v>
      </c>
      <c r="E4" s="55">
        <v>1</v>
      </c>
      <c r="F4" s="55"/>
      <c r="G4" s="56" t="s">
        <v>306</v>
      </c>
      <c r="H4" s="56" t="s">
        <v>703</v>
      </c>
      <c r="I4" s="55" t="s">
        <v>702</v>
      </c>
      <c r="J4" s="55">
        <v>1</v>
      </c>
      <c r="K4" s="100">
        <f t="shared" ref="K4:K12" si="0">IF(D4="MINISPLIT",1,0)</f>
        <v>1</v>
      </c>
      <c r="L4" s="100">
        <f t="shared" ref="L4:L12" si="1">IF(D4="remota",1,0)</f>
        <v>0</v>
      </c>
      <c r="M4" s="100">
        <f t="shared" ref="M4:M12" si="2">IF(D4="paquete",1,0)</f>
        <v>0</v>
      </c>
      <c r="N4" s="100">
        <f t="shared" ref="N4:N12" si="3">IF(D4="ventana",1,0)</f>
        <v>0</v>
      </c>
    </row>
    <row r="5" spans="1:14" s="28" customFormat="1" ht="27">
      <c r="A5" s="55" t="s">
        <v>114</v>
      </c>
      <c r="B5" s="55" t="s">
        <v>649</v>
      </c>
      <c r="C5" s="55" t="s">
        <v>695</v>
      </c>
      <c r="D5" s="111" t="s">
        <v>3</v>
      </c>
      <c r="E5" s="55">
        <v>2</v>
      </c>
      <c r="F5" s="55"/>
      <c r="G5" s="56" t="s">
        <v>100</v>
      </c>
      <c r="H5" s="81" t="s">
        <v>1263</v>
      </c>
      <c r="I5" s="57" t="s">
        <v>1264</v>
      </c>
      <c r="J5" s="55">
        <v>2</v>
      </c>
      <c r="K5" s="100">
        <f t="shared" si="0"/>
        <v>1</v>
      </c>
      <c r="L5" s="100">
        <f t="shared" si="1"/>
        <v>0</v>
      </c>
      <c r="M5" s="100">
        <f t="shared" si="2"/>
        <v>0</v>
      </c>
      <c r="N5" s="100">
        <f t="shared" si="3"/>
        <v>0</v>
      </c>
    </row>
    <row r="6" spans="1:14" s="28" customFormat="1" ht="13.5">
      <c r="A6" s="55" t="s">
        <v>114</v>
      </c>
      <c r="B6" s="55" t="s">
        <v>649</v>
      </c>
      <c r="C6" s="55" t="s">
        <v>695</v>
      </c>
      <c r="D6" s="55" t="s">
        <v>7</v>
      </c>
      <c r="E6" s="55">
        <v>5</v>
      </c>
      <c r="F6" s="55" t="s">
        <v>701</v>
      </c>
      <c r="G6" s="56" t="s">
        <v>632</v>
      </c>
      <c r="H6" s="56" t="s">
        <v>700</v>
      </c>
      <c r="I6" s="55">
        <v>1605229795</v>
      </c>
      <c r="J6" s="55">
        <v>5</v>
      </c>
      <c r="K6" s="100">
        <f t="shared" si="0"/>
        <v>0</v>
      </c>
      <c r="L6" s="100">
        <f t="shared" si="1"/>
        <v>0</v>
      </c>
      <c r="M6" s="100">
        <f t="shared" si="2"/>
        <v>1</v>
      </c>
      <c r="N6" s="100">
        <f t="shared" si="3"/>
        <v>0</v>
      </c>
    </row>
    <row r="7" spans="1:14" s="28" customFormat="1" ht="13.5">
      <c r="A7" s="55" t="s">
        <v>114</v>
      </c>
      <c r="B7" s="55" t="s">
        <v>649</v>
      </c>
      <c r="C7" s="55" t="s">
        <v>695</v>
      </c>
      <c r="D7" s="55" t="s">
        <v>7</v>
      </c>
      <c r="E7" s="55">
        <v>5</v>
      </c>
      <c r="F7" s="55" t="s">
        <v>694</v>
      </c>
      <c r="G7" s="56" t="s">
        <v>632</v>
      </c>
      <c r="H7" s="55" t="s">
        <v>699</v>
      </c>
      <c r="I7" s="55">
        <v>1605090985</v>
      </c>
      <c r="J7" s="55">
        <v>5</v>
      </c>
      <c r="K7" s="100">
        <f t="shared" si="0"/>
        <v>0</v>
      </c>
      <c r="L7" s="100">
        <f t="shared" si="1"/>
        <v>0</v>
      </c>
      <c r="M7" s="100">
        <f t="shared" si="2"/>
        <v>1</v>
      </c>
      <c r="N7" s="100">
        <f t="shared" si="3"/>
        <v>0</v>
      </c>
    </row>
    <row r="8" spans="1:14" s="28" customFormat="1" ht="13.5">
      <c r="A8" s="55" t="s">
        <v>114</v>
      </c>
      <c r="B8" s="55" t="s">
        <v>649</v>
      </c>
      <c r="C8" s="55" t="s">
        <v>695</v>
      </c>
      <c r="D8" s="55" t="s">
        <v>7</v>
      </c>
      <c r="E8" s="55">
        <v>5</v>
      </c>
      <c r="F8" s="55"/>
      <c r="G8" s="55" t="s">
        <v>632</v>
      </c>
      <c r="H8" s="55" t="s">
        <v>698</v>
      </c>
      <c r="I8" s="55">
        <v>1607062942</v>
      </c>
      <c r="J8" s="55">
        <v>5</v>
      </c>
      <c r="K8" s="100">
        <f t="shared" si="0"/>
        <v>0</v>
      </c>
      <c r="L8" s="100">
        <f t="shared" si="1"/>
        <v>0</v>
      </c>
      <c r="M8" s="100">
        <f t="shared" si="2"/>
        <v>1</v>
      </c>
      <c r="N8" s="100">
        <f t="shared" si="3"/>
        <v>0</v>
      </c>
    </row>
    <row r="9" spans="1:14" s="28" customFormat="1" ht="13.5">
      <c r="A9" s="55" t="s">
        <v>114</v>
      </c>
      <c r="B9" s="55" t="s">
        <v>649</v>
      </c>
      <c r="C9" s="55" t="s">
        <v>695</v>
      </c>
      <c r="D9" s="55" t="s">
        <v>7</v>
      </c>
      <c r="E9" s="55">
        <v>5</v>
      </c>
      <c r="F9" s="55"/>
      <c r="G9" s="55" t="s">
        <v>632</v>
      </c>
      <c r="H9" s="55" t="s">
        <v>697</v>
      </c>
      <c r="I9" s="55">
        <v>1607062935</v>
      </c>
      <c r="J9" s="55">
        <v>5</v>
      </c>
      <c r="K9" s="100">
        <f t="shared" si="0"/>
        <v>0</v>
      </c>
      <c r="L9" s="100">
        <f t="shared" si="1"/>
        <v>0</v>
      </c>
      <c r="M9" s="100">
        <f t="shared" si="2"/>
        <v>1</v>
      </c>
      <c r="N9" s="100">
        <f t="shared" si="3"/>
        <v>0</v>
      </c>
    </row>
    <row r="10" spans="1:14" s="28" customFormat="1" ht="13.5">
      <c r="A10" s="55" t="s">
        <v>114</v>
      </c>
      <c r="B10" s="55" t="s">
        <v>649</v>
      </c>
      <c r="C10" s="55" t="s">
        <v>695</v>
      </c>
      <c r="D10" s="55" t="s">
        <v>7</v>
      </c>
      <c r="E10" s="55">
        <v>5</v>
      </c>
      <c r="F10" s="55"/>
      <c r="G10" s="55" t="s">
        <v>632</v>
      </c>
      <c r="H10" s="55" t="s">
        <v>696</v>
      </c>
      <c r="I10" s="55">
        <v>1607032933</v>
      </c>
      <c r="J10" s="55">
        <v>5</v>
      </c>
      <c r="K10" s="100">
        <f t="shared" si="0"/>
        <v>0</v>
      </c>
      <c r="L10" s="100">
        <f t="shared" si="1"/>
        <v>0</v>
      </c>
      <c r="M10" s="100">
        <f t="shared" si="2"/>
        <v>1</v>
      </c>
      <c r="N10" s="100">
        <f t="shared" si="3"/>
        <v>0</v>
      </c>
    </row>
    <row r="11" spans="1:14" s="28" customFormat="1" ht="13.5">
      <c r="A11" s="55" t="s">
        <v>114</v>
      </c>
      <c r="B11" s="55" t="s">
        <v>649</v>
      </c>
      <c r="C11" s="55" t="s">
        <v>695</v>
      </c>
      <c r="D11" s="55" t="s">
        <v>7</v>
      </c>
      <c r="E11" s="55">
        <v>5</v>
      </c>
      <c r="F11" s="55" t="s">
        <v>694</v>
      </c>
      <c r="G11" s="55"/>
      <c r="H11" s="55" t="s">
        <v>693</v>
      </c>
      <c r="I11" s="55">
        <v>1605113165</v>
      </c>
      <c r="J11" s="55">
        <v>5</v>
      </c>
      <c r="K11" s="100">
        <f t="shared" si="0"/>
        <v>0</v>
      </c>
      <c r="L11" s="100">
        <f t="shared" si="1"/>
        <v>0</v>
      </c>
      <c r="M11" s="100">
        <f t="shared" si="2"/>
        <v>1</v>
      </c>
      <c r="N11" s="100">
        <f t="shared" si="3"/>
        <v>0</v>
      </c>
    </row>
    <row r="12" spans="1:14" s="28" customFormat="1" ht="27">
      <c r="A12" s="55" t="s">
        <v>114</v>
      </c>
      <c r="B12" s="55" t="s">
        <v>691</v>
      </c>
      <c r="C12" s="57" t="s">
        <v>690</v>
      </c>
      <c r="D12" s="55" t="s">
        <v>7</v>
      </c>
      <c r="E12" s="55">
        <v>5</v>
      </c>
      <c r="F12" s="55"/>
      <c r="G12" s="55" t="s">
        <v>632</v>
      </c>
      <c r="H12" s="55" t="s">
        <v>692</v>
      </c>
      <c r="I12" s="55">
        <v>1607032943</v>
      </c>
      <c r="J12" s="55">
        <v>5</v>
      </c>
      <c r="K12" s="100">
        <f t="shared" si="0"/>
        <v>0</v>
      </c>
      <c r="L12" s="100">
        <f t="shared" si="1"/>
        <v>0</v>
      </c>
      <c r="M12" s="100">
        <f t="shared" si="2"/>
        <v>1</v>
      </c>
      <c r="N12" s="100">
        <f t="shared" si="3"/>
        <v>0</v>
      </c>
    </row>
    <row r="13" spans="1:14" s="28" customFormat="1" ht="27">
      <c r="A13" s="55" t="s">
        <v>114</v>
      </c>
      <c r="B13" s="55" t="s">
        <v>691</v>
      </c>
      <c r="C13" s="57" t="s">
        <v>690</v>
      </c>
      <c r="D13" s="111" t="s">
        <v>3</v>
      </c>
      <c r="E13" s="55">
        <v>4</v>
      </c>
      <c r="F13" s="55" t="s">
        <v>689</v>
      </c>
      <c r="G13" s="55" t="s">
        <v>100</v>
      </c>
      <c r="H13" s="55" t="s">
        <v>688</v>
      </c>
      <c r="I13" s="55" t="s">
        <v>687</v>
      </c>
      <c r="J13" s="55">
        <v>4</v>
      </c>
      <c r="K13" s="100">
        <f t="shared" ref="K13:K41" si="4">IF(D13="MINISPLIT",1,0)</f>
        <v>1</v>
      </c>
      <c r="L13" s="100">
        <f t="shared" ref="L13:L41" si="5">IF(D13="remota",1,0)</f>
        <v>0</v>
      </c>
      <c r="M13" s="100">
        <f t="shared" ref="M13:M41" si="6">IF(D13="paquete",1,0)</f>
        <v>0</v>
      </c>
      <c r="N13" s="100">
        <f t="shared" ref="N13:N41" si="7">IF(D13="ventana",1,0)</f>
        <v>0</v>
      </c>
    </row>
    <row r="14" spans="1:14" s="28" customFormat="1" ht="13.5">
      <c r="A14" s="55" t="s">
        <v>114</v>
      </c>
      <c r="B14" s="55" t="s">
        <v>676</v>
      </c>
      <c r="C14" s="57" t="s">
        <v>675</v>
      </c>
      <c r="D14" s="55" t="s">
        <v>7</v>
      </c>
      <c r="E14" s="55">
        <v>5</v>
      </c>
      <c r="F14" s="55"/>
      <c r="G14" s="55" t="s">
        <v>135</v>
      </c>
      <c r="H14" s="55" t="s">
        <v>686</v>
      </c>
      <c r="I14" s="55" t="s">
        <v>685</v>
      </c>
      <c r="J14" s="55">
        <v>5</v>
      </c>
      <c r="K14" s="100">
        <f t="shared" si="4"/>
        <v>0</v>
      </c>
      <c r="L14" s="100">
        <f t="shared" si="5"/>
        <v>0</v>
      </c>
      <c r="M14" s="100">
        <f t="shared" si="6"/>
        <v>1</v>
      </c>
      <c r="N14" s="100">
        <f t="shared" si="7"/>
        <v>0</v>
      </c>
    </row>
    <row r="15" spans="1:14" s="28" customFormat="1" ht="13.5">
      <c r="A15" s="55" t="s">
        <v>114</v>
      </c>
      <c r="B15" s="55" t="s">
        <v>676</v>
      </c>
      <c r="C15" s="57" t="s">
        <v>675</v>
      </c>
      <c r="D15" s="55" t="s">
        <v>7</v>
      </c>
      <c r="E15" s="55">
        <v>10</v>
      </c>
      <c r="F15" s="55" t="s">
        <v>674</v>
      </c>
      <c r="G15" s="55" t="s">
        <v>190</v>
      </c>
      <c r="H15" s="55" t="s">
        <v>684</v>
      </c>
      <c r="I15" s="55" t="s">
        <v>683</v>
      </c>
      <c r="J15" s="55">
        <v>10</v>
      </c>
      <c r="K15" s="100">
        <f t="shared" si="4"/>
        <v>0</v>
      </c>
      <c r="L15" s="100">
        <f t="shared" si="5"/>
        <v>0</v>
      </c>
      <c r="M15" s="100">
        <f t="shared" si="6"/>
        <v>1</v>
      </c>
      <c r="N15" s="100">
        <f t="shared" si="7"/>
        <v>0</v>
      </c>
    </row>
    <row r="16" spans="1:14" s="28" customFormat="1" ht="13.5">
      <c r="A16" s="55" t="s">
        <v>114</v>
      </c>
      <c r="B16" s="55" t="s">
        <v>676</v>
      </c>
      <c r="C16" s="57" t="s">
        <v>675</v>
      </c>
      <c r="D16" s="55" t="s">
        <v>7</v>
      </c>
      <c r="E16" s="55">
        <v>10</v>
      </c>
      <c r="F16" s="55" t="s">
        <v>674</v>
      </c>
      <c r="G16" s="55" t="s">
        <v>190</v>
      </c>
      <c r="H16" s="55" t="s">
        <v>682</v>
      </c>
      <c r="I16" s="55" t="s">
        <v>681</v>
      </c>
      <c r="J16" s="55">
        <v>10</v>
      </c>
      <c r="K16" s="100">
        <f t="shared" si="4"/>
        <v>0</v>
      </c>
      <c r="L16" s="100">
        <f t="shared" si="5"/>
        <v>0</v>
      </c>
      <c r="M16" s="100">
        <f t="shared" si="6"/>
        <v>1</v>
      </c>
      <c r="N16" s="100">
        <f t="shared" si="7"/>
        <v>0</v>
      </c>
    </row>
    <row r="17" spans="1:14" s="28" customFormat="1" ht="13.5">
      <c r="A17" s="55" t="s">
        <v>114</v>
      </c>
      <c r="B17" s="55" t="s">
        <v>676</v>
      </c>
      <c r="C17" s="57" t="s">
        <v>675</v>
      </c>
      <c r="D17" s="55" t="s">
        <v>7</v>
      </c>
      <c r="E17" s="55">
        <v>10</v>
      </c>
      <c r="F17" s="55" t="s">
        <v>674</v>
      </c>
      <c r="G17" s="55" t="s">
        <v>190</v>
      </c>
      <c r="H17" s="55" t="s">
        <v>680</v>
      </c>
      <c r="I17" s="55" t="s">
        <v>679</v>
      </c>
      <c r="J17" s="55">
        <v>10</v>
      </c>
      <c r="K17" s="100">
        <f t="shared" si="4"/>
        <v>0</v>
      </c>
      <c r="L17" s="100">
        <f t="shared" si="5"/>
        <v>0</v>
      </c>
      <c r="M17" s="100">
        <f t="shared" si="6"/>
        <v>1</v>
      </c>
      <c r="N17" s="100">
        <f t="shared" si="7"/>
        <v>0</v>
      </c>
    </row>
    <row r="18" spans="1:14" s="28" customFormat="1" ht="13.5">
      <c r="A18" s="55" t="s">
        <v>114</v>
      </c>
      <c r="B18" s="55" t="s">
        <v>676</v>
      </c>
      <c r="C18" s="57" t="s">
        <v>675</v>
      </c>
      <c r="D18" s="55" t="s">
        <v>7</v>
      </c>
      <c r="E18" s="55">
        <v>10</v>
      </c>
      <c r="F18" s="55" t="s">
        <v>674</v>
      </c>
      <c r="G18" s="55" t="s">
        <v>190</v>
      </c>
      <c r="H18" s="55" t="s">
        <v>678</v>
      </c>
      <c r="I18" s="55" t="s">
        <v>677</v>
      </c>
      <c r="J18" s="55">
        <v>10</v>
      </c>
      <c r="K18" s="100">
        <f t="shared" si="4"/>
        <v>0</v>
      </c>
      <c r="L18" s="100">
        <f t="shared" si="5"/>
        <v>0</v>
      </c>
      <c r="M18" s="100">
        <f t="shared" si="6"/>
        <v>1</v>
      </c>
      <c r="N18" s="100">
        <f t="shared" si="7"/>
        <v>0</v>
      </c>
    </row>
    <row r="19" spans="1:14" s="28" customFormat="1" ht="13.5">
      <c r="A19" s="55" t="s">
        <v>114</v>
      </c>
      <c r="B19" s="55" t="s">
        <v>676</v>
      </c>
      <c r="C19" s="57" t="s">
        <v>675</v>
      </c>
      <c r="D19" s="55" t="s">
        <v>7</v>
      </c>
      <c r="E19" s="55">
        <v>10</v>
      </c>
      <c r="F19" s="55" t="s">
        <v>674</v>
      </c>
      <c r="G19" s="55" t="s">
        <v>190</v>
      </c>
      <c r="H19" s="55" t="s">
        <v>673</v>
      </c>
      <c r="I19" s="55" t="s">
        <v>672</v>
      </c>
      <c r="J19" s="55">
        <v>10</v>
      </c>
      <c r="K19" s="100">
        <f t="shared" si="4"/>
        <v>0</v>
      </c>
      <c r="L19" s="100">
        <f t="shared" si="5"/>
        <v>0</v>
      </c>
      <c r="M19" s="100">
        <f t="shared" si="6"/>
        <v>1</v>
      </c>
      <c r="N19" s="100">
        <f t="shared" si="7"/>
        <v>0</v>
      </c>
    </row>
    <row r="20" spans="1:14" s="28" customFormat="1" ht="27">
      <c r="A20" s="55" t="s">
        <v>670</v>
      </c>
      <c r="B20" s="55" t="s">
        <v>669</v>
      </c>
      <c r="C20" s="57" t="s">
        <v>668</v>
      </c>
      <c r="D20" s="111" t="s">
        <v>3</v>
      </c>
      <c r="E20" s="55">
        <v>2</v>
      </c>
      <c r="F20" s="55" t="s">
        <v>667</v>
      </c>
      <c r="G20" s="55" t="s">
        <v>100</v>
      </c>
      <c r="H20" s="57" t="s">
        <v>1269</v>
      </c>
      <c r="I20" s="57" t="s">
        <v>1270</v>
      </c>
      <c r="J20" s="55">
        <v>2</v>
      </c>
      <c r="K20" s="100">
        <f t="shared" si="4"/>
        <v>1</v>
      </c>
      <c r="L20" s="100">
        <f t="shared" si="5"/>
        <v>0</v>
      </c>
      <c r="M20" s="100">
        <f t="shared" si="6"/>
        <v>0</v>
      </c>
      <c r="N20" s="100">
        <f t="shared" si="7"/>
        <v>0</v>
      </c>
    </row>
    <row r="21" spans="1:14" s="28" customFormat="1" ht="27">
      <c r="A21" s="55" t="s">
        <v>670</v>
      </c>
      <c r="B21" s="55" t="s">
        <v>669</v>
      </c>
      <c r="C21" s="57" t="s">
        <v>668</v>
      </c>
      <c r="D21" s="111" t="s">
        <v>3</v>
      </c>
      <c r="E21" s="55">
        <v>2</v>
      </c>
      <c r="F21" s="55" t="s">
        <v>667</v>
      </c>
      <c r="G21" s="55" t="s">
        <v>100</v>
      </c>
      <c r="H21" s="57" t="s">
        <v>1267</v>
      </c>
      <c r="I21" s="57" t="s">
        <v>1268</v>
      </c>
      <c r="J21" s="55">
        <v>2</v>
      </c>
      <c r="K21" s="100">
        <f t="shared" si="4"/>
        <v>1</v>
      </c>
      <c r="L21" s="100">
        <f t="shared" si="5"/>
        <v>0</v>
      </c>
      <c r="M21" s="100">
        <f t="shared" si="6"/>
        <v>0</v>
      </c>
      <c r="N21" s="100">
        <f t="shared" si="7"/>
        <v>0</v>
      </c>
    </row>
    <row r="22" spans="1:14" s="28" customFormat="1" ht="27">
      <c r="A22" s="55" t="s">
        <v>114</v>
      </c>
      <c r="B22" s="55" t="s">
        <v>666</v>
      </c>
      <c r="C22" s="57" t="s">
        <v>665</v>
      </c>
      <c r="D22" s="55" t="s">
        <v>7</v>
      </c>
      <c r="E22" s="55">
        <v>5</v>
      </c>
      <c r="F22" s="55"/>
      <c r="G22" s="55" t="s">
        <v>664</v>
      </c>
      <c r="H22" s="55" t="s">
        <v>663</v>
      </c>
      <c r="I22" s="55">
        <v>1704046736</v>
      </c>
      <c r="J22" s="55">
        <v>5</v>
      </c>
      <c r="K22" s="100">
        <f t="shared" si="4"/>
        <v>0</v>
      </c>
      <c r="L22" s="100">
        <f t="shared" si="5"/>
        <v>0</v>
      </c>
      <c r="M22" s="100">
        <f t="shared" si="6"/>
        <v>1</v>
      </c>
      <c r="N22" s="100">
        <f t="shared" si="7"/>
        <v>0</v>
      </c>
    </row>
    <row r="23" spans="1:14" s="28" customFormat="1" ht="27">
      <c r="A23" s="55" t="s">
        <v>114</v>
      </c>
      <c r="B23" s="55" t="s">
        <v>662</v>
      </c>
      <c r="C23" s="55" t="s">
        <v>661</v>
      </c>
      <c r="D23" s="111" t="s">
        <v>238</v>
      </c>
      <c r="E23" s="55">
        <v>10</v>
      </c>
      <c r="F23" s="57" t="s">
        <v>659</v>
      </c>
      <c r="G23" s="55" t="s">
        <v>658</v>
      </c>
      <c r="H23" s="55" t="s">
        <v>657</v>
      </c>
      <c r="I23" s="55" t="s">
        <v>656</v>
      </c>
      <c r="J23" s="55" t="s">
        <v>660</v>
      </c>
      <c r="K23" s="100">
        <f t="shared" si="4"/>
        <v>0</v>
      </c>
      <c r="L23" s="100">
        <f t="shared" si="5"/>
        <v>1</v>
      </c>
      <c r="M23" s="100">
        <f t="shared" si="6"/>
        <v>0</v>
      </c>
      <c r="N23" s="100">
        <f t="shared" si="7"/>
        <v>0</v>
      </c>
    </row>
    <row r="24" spans="1:14" s="28" customFormat="1" ht="27">
      <c r="A24" s="55" t="s">
        <v>114</v>
      </c>
      <c r="B24" s="55" t="s">
        <v>649</v>
      </c>
      <c r="C24" s="57" t="s">
        <v>648</v>
      </c>
      <c r="D24" s="55" t="s">
        <v>3</v>
      </c>
      <c r="E24" s="55">
        <v>2</v>
      </c>
      <c r="F24" s="55"/>
      <c r="G24" s="55" t="s">
        <v>19</v>
      </c>
      <c r="H24" s="55" t="s">
        <v>655</v>
      </c>
      <c r="I24" s="55" t="s">
        <v>654</v>
      </c>
      <c r="J24" s="55">
        <v>2</v>
      </c>
      <c r="K24" s="100">
        <f t="shared" si="4"/>
        <v>1</v>
      </c>
      <c r="L24" s="100">
        <f t="shared" si="5"/>
        <v>0</v>
      </c>
      <c r="M24" s="100">
        <f t="shared" si="6"/>
        <v>0</v>
      </c>
      <c r="N24" s="100">
        <f t="shared" si="7"/>
        <v>0</v>
      </c>
    </row>
    <row r="25" spans="1:14" s="28" customFormat="1" ht="27">
      <c r="A25" s="55" t="s">
        <v>114</v>
      </c>
      <c r="B25" s="55" t="s">
        <v>649</v>
      </c>
      <c r="C25" s="57" t="s">
        <v>648</v>
      </c>
      <c r="D25" s="55" t="s">
        <v>3</v>
      </c>
      <c r="E25" s="55">
        <v>2</v>
      </c>
      <c r="F25" s="55"/>
      <c r="G25" s="55" t="s">
        <v>19</v>
      </c>
      <c r="H25" s="55" t="s">
        <v>653</v>
      </c>
      <c r="I25" s="55" t="s">
        <v>652</v>
      </c>
      <c r="J25" s="55">
        <v>2</v>
      </c>
      <c r="K25" s="100">
        <f t="shared" si="4"/>
        <v>1</v>
      </c>
      <c r="L25" s="100">
        <f t="shared" si="5"/>
        <v>0</v>
      </c>
      <c r="M25" s="100">
        <f t="shared" si="6"/>
        <v>0</v>
      </c>
      <c r="N25" s="100">
        <f t="shared" si="7"/>
        <v>0</v>
      </c>
    </row>
    <row r="26" spans="1:14" s="28" customFormat="1" ht="27">
      <c r="A26" s="55" t="s">
        <v>114</v>
      </c>
      <c r="B26" s="55" t="s">
        <v>649</v>
      </c>
      <c r="C26" s="57" t="s">
        <v>648</v>
      </c>
      <c r="D26" s="55" t="s">
        <v>3</v>
      </c>
      <c r="E26" s="55">
        <v>1</v>
      </c>
      <c r="F26" s="55"/>
      <c r="G26" s="55" t="s">
        <v>19</v>
      </c>
      <c r="H26" s="55" t="s">
        <v>651</v>
      </c>
      <c r="I26" s="55" t="s">
        <v>650</v>
      </c>
      <c r="J26" s="55">
        <v>1</v>
      </c>
      <c r="K26" s="100">
        <f t="shared" si="4"/>
        <v>1</v>
      </c>
      <c r="L26" s="100">
        <f t="shared" si="5"/>
        <v>0</v>
      </c>
      <c r="M26" s="100">
        <f t="shared" si="6"/>
        <v>0</v>
      </c>
      <c r="N26" s="100">
        <f t="shared" si="7"/>
        <v>0</v>
      </c>
    </row>
    <row r="27" spans="1:14" s="28" customFormat="1" ht="27">
      <c r="A27" s="55" t="s">
        <v>114</v>
      </c>
      <c r="B27" s="55" t="s">
        <v>649</v>
      </c>
      <c r="C27" s="57" t="s">
        <v>648</v>
      </c>
      <c r="D27" s="55" t="s">
        <v>3</v>
      </c>
      <c r="E27" s="55">
        <v>1</v>
      </c>
      <c r="F27" s="55"/>
      <c r="G27" s="55" t="s">
        <v>19</v>
      </c>
      <c r="H27" s="55" t="s">
        <v>647</v>
      </c>
      <c r="I27" s="55" t="s">
        <v>646</v>
      </c>
      <c r="J27" s="55">
        <v>1</v>
      </c>
      <c r="K27" s="100">
        <f t="shared" si="4"/>
        <v>1</v>
      </c>
      <c r="L27" s="100">
        <f t="shared" si="5"/>
        <v>0</v>
      </c>
      <c r="M27" s="100">
        <f t="shared" si="6"/>
        <v>0</v>
      </c>
      <c r="N27" s="100">
        <f t="shared" si="7"/>
        <v>0</v>
      </c>
    </row>
    <row r="28" spans="1:14" s="28" customFormat="1" ht="27">
      <c r="A28" s="55" t="s">
        <v>114</v>
      </c>
      <c r="B28" s="55" t="s">
        <v>645</v>
      </c>
      <c r="C28" s="57" t="s">
        <v>644</v>
      </c>
      <c r="D28" s="111" t="s">
        <v>3</v>
      </c>
      <c r="E28" s="55">
        <v>1.5</v>
      </c>
      <c r="F28" s="55"/>
      <c r="G28" s="55" t="s">
        <v>18</v>
      </c>
      <c r="H28" s="57" t="s">
        <v>1265</v>
      </c>
      <c r="I28" s="57" t="s">
        <v>1266</v>
      </c>
      <c r="J28" s="55">
        <v>1.5</v>
      </c>
      <c r="K28" s="100">
        <f t="shared" si="4"/>
        <v>1</v>
      </c>
      <c r="L28" s="100">
        <f t="shared" si="5"/>
        <v>0</v>
      </c>
      <c r="M28" s="100">
        <f t="shared" si="6"/>
        <v>0</v>
      </c>
      <c r="N28" s="100">
        <f t="shared" si="7"/>
        <v>0</v>
      </c>
    </row>
    <row r="29" spans="1:14" s="28" customFormat="1" ht="27">
      <c r="A29" s="55" t="s">
        <v>117</v>
      </c>
      <c r="B29" s="55" t="s">
        <v>636</v>
      </c>
      <c r="C29" s="57" t="s">
        <v>643</v>
      </c>
      <c r="D29" s="112" t="s">
        <v>7</v>
      </c>
      <c r="E29" s="55">
        <v>1</v>
      </c>
      <c r="F29" s="55"/>
      <c r="G29" s="55" t="s">
        <v>640</v>
      </c>
      <c r="H29" s="55" t="s">
        <v>642</v>
      </c>
      <c r="I29" s="55"/>
      <c r="J29" s="55">
        <v>1</v>
      </c>
      <c r="K29" s="100">
        <f t="shared" si="4"/>
        <v>0</v>
      </c>
      <c r="L29" s="100">
        <f t="shared" si="5"/>
        <v>0</v>
      </c>
      <c r="M29" s="100">
        <f t="shared" si="6"/>
        <v>1</v>
      </c>
      <c r="N29" s="100">
        <f t="shared" si="7"/>
        <v>0</v>
      </c>
    </row>
    <row r="30" spans="1:14" s="28" customFormat="1" ht="27">
      <c r="A30" s="55" t="s">
        <v>117</v>
      </c>
      <c r="B30" s="55" t="s">
        <v>636</v>
      </c>
      <c r="C30" s="57" t="s">
        <v>641</v>
      </c>
      <c r="D30" s="112" t="s">
        <v>7</v>
      </c>
      <c r="E30" s="55">
        <v>1</v>
      </c>
      <c r="F30" s="55"/>
      <c r="G30" s="55" t="s">
        <v>640</v>
      </c>
      <c r="H30" s="55" t="s">
        <v>639</v>
      </c>
      <c r="I30" s="55"/>
      <c r="J30" s="55">
        <v>1</v>
      </c>
      <c r="K30" s="100">
        <f t="shared" si="4"/>
        <v>0</v>
      </c>
      <c r="L30" s="100">
        <f t="shared" si="5"/>
        <v>0</v>
      </c>
      <c r="M30" s="100">
        <f t="shared" si="6"/>
        <v>1</v>
      </c>
      <c r="N30" s="100">
        <f t="shared" si="7"/>
        <v>0</v>
      </c>
    </row>
    <row r="31" spans="1:14" s="28" customFormat="1" ht="27">
      <c r="A31" s="55" t="s">
        <v>117</v>
      </c>
      <c r="B31" s="55" t="s">
        <v>636</v>
      </c>
      <c r="C31" s="57" t="s">
        <v>638</v>
      </c>
      <c r="D31" s="57" t="s">
        <v>7</v>
      </c>
      <c r="E31" s="55">
        <v>4</v>
      </c>
      <c r="F31" s="55"/>
      <c r="G31" s="55"/>
      <c r="H31" s="55" t="s">
        <v>637</v>
      </c>
      <c r="I31" s="55">
        <v>9712400978</v>
      </c>
      <c r="J31" s="55">
        <v>4</v>
      </c>
      <c r="K31" s="100">
        <f t="shared" si="4"/>
        <v>0</v>
      </c>
      <c r="L31" s="100">
        <f t="shared" si="5"/>
        <v>0</v>
      </c>
      <c r="M31" s="100">
        <f t="shared" si="6"/>
        <v>1</v>
      </c>
      <c r="N31" s="100">
        <f t="shared" si="7"/>
        <v>0</v>
      </c>
    </row>
    <row r="32" spans="1:14" s="28" customFormat="1" ht="27">
      <c r="A32" s="55" t="s">
        <v>117</v>
      </c>
      <c r="B32" s="55" t="s">
        <v>636</v>
      </c>
      <c r="C32" s="57" t="s">
        <v>635</v>
      </c>
      <c r="D32" s="55" t="s">
        <v>7</v>
      </c>
      <c r="E32" s="55">
        <v>4</v>
      </c>
      <c r="F32" s="55"/>
      <c r="G32" s="55"/>
      <c r="H32" s="55" t="s">
        <v>634</v>
      </c>
      <c r="I32" s="55">
        <v>9712400979</v>
      </c>
      <c r="J32" s="55">
        <v>4</v>
      </c>
      <c r="K32" s="100">
        <f t="shared" si="4"/>
        <v>0</v>
      </c>
      <c r="L32" s="100">
        <f t="shared" si="5"/>
        <v>0</v>
      </c>
      <c r="M32" s="100">
        <f t="shared" si="6"/>
        <v>1</v>
      </c>
      <c r="N32" s="100">
        <f t="shared" si="7"/>
        <v>0</v>
      </c>
    </row>
    <row r="33" spans="1:14" s="28" customFormat="1" ht="40.5">
      <c r="A33" s="55" t="s">
        <v>176</v>
      </c>
      <c r="B33" s="55" t="s">
        <v>629</v>
      </c>
      <c r="C33" s="77" t="s">
        <v>633</v>
      </c>
      <c r="D33" s="55" t="s">
        <v>3</v>
      </c>
      <c r="E33" s="55">
        <v>2</v>
      </c>
      <c r="F33" s="55"/>
      <c r="G33" s="55" t="s">
        <v>632</v>
      </c>
      <c r="H33" s="55" t="s">
        <v>631</v>
      </c>
      <c r="I33" s="55" t="s">
        <v>630</v>
      </c>
      <c r="J33" s="55">
        <v>2</v>
      </c>
      <c r="K33" s="100">
        <f t="shared" si="4"/>
        <v>1</v>
      </c>
      <c r="L33" s="100">
        <f t="shared" si="5"/>
        <v>0</v>
      </c>
      <c r="M33" s="100">
        <f t="shared" si="6"/>
        <v>0</v>
      </c>
      <c r="N33" s="100">
        <f t="shared" si="7"/>
        <v>0</v>
      </c>
    </row>
    <row r="34" spans="1:14" s="28" customFormat="1" ht="40.5">
      <c r="A34" s="55" t="s">
        <v>176</v>
      </c>
      <c r="B34" s="55" t="s">
        <v>629</v>
      </c>
      <c r="C34" s="77" t="s">
        <v>628</v>
      </c>
      <c r="D34" s="55" t="s">
        <v>10</v>
      </c>
      <c r="E34" s="55">
        <v>2</v>
      </c>
      <c r="F34" s="55" t="s">
        <v>627</v>
      </c>
      <c r="G34" s="55" t="s">
        <v>475</v>
      </c>
      <c r="H34" s="55" t="s">
        <v>626</v>
      </c>
      <c r="I34" s="55" t="s">
        <v>625</v>
      </c>
      <c r="J34" s="55">
        <v>2</v>
      </c>
      <c r="K34" s="100">
        <f t="shared" si="4"/>
        <v>0</v>
      </c>
      <c r="L34" s="100">
        <f t="shared" si="5"/>
        <v>0</v>
      </c>
      <c r="M34" s="100">
        <f t="shared" si="6"/>
        <v>0</v>
      </c>
      <c r="N34" s="100">
        <f t="shared" si="7"/>
        <v>1</v>
      </c>
    </row>
    <row r="35" spans="1:14" s="28" customFormat="1" ht="40.5">
      <c r="A35" s="55" t="s">
        <v>116</v>
      </c>
      <c r="B35" s="55" t="s">
        <v>616</v>
      </c>
      <c r="C35" s="77" t="s">
        <v>624</v>
      </c>
      <c r="D35" s="55" t="s">
        <v>3</v>
      </c>
      <c r="E35" s="55">
        <v>2</v>
      </c>
      <c r="F35" s="55"/>
      <c r="G35" s="55" t="s">
        <v>100</v>
      </c>
      <c r="H35" s="55" t="s">
        <v>623</v>
      </c>
      <c r="I35" s="55">
        <v>804500127</v>
      </c>
      <c r="J35" s="55">
        <v>2</v>
      </c>
      <c r="K35" s="100">
        <f t="shared" si="4"/>
        <v>1</v>
      </c>
      <c r="L35" s="100">
        <f t="shared" si="5"/>
        <v>0</v>
      </c>
      <c r="M35" s="100">
        <f t="shared" si="6"/>
        <v>0</v>
      </c>
      <c r="N35" s="100">
        <f t="shared" si="7"/>
        <v>0</v>
      </c>
    </row>
    <row r="36" spans="1:14" s="28" customFormat="1" ht="40.5">
      <c r="A36" s="55" t="s">
        <v>116</v>
      </c>
      <c r="B36" s="55" t="s">
        <v>616</v>
      </c>
      <c r="C36" s="77" t="s">
        <v>622</v>
      </c>
      <c r="D36" s="55" t="s">
        <v>3</v>
      </c>
      <c r="E36" s="55">
        <v>2</v>
      </c>
      <c r="F36" s="55" t="s">
        <v>39</v>
      </c>
      <c r="G36" s="55" t="s">
        <v>18</v>
      </c>
      <c r="H36" s="55" t="s">
        <v>621</v>
      </c>
      <c r="I36" s="55" t="s">
        <v>214</v>
      </c>
      <c r="J36" s="55">
        <v>2</v>
      </c>
      <c r="K36" s="100">
        <f t="shared" si="4"/>
        <v>1</v>
      </c>
      <c r="L36" s="100">
        <f t="shared" si="5"/>
        <v>0</v>
      </c>
      <c r="M36" s="100">
        <f t="shared" si="6"/>
        <v>0</v>
      </c>
      <c r="N36" s="100">
        <f t="shared" si="7"/>
        <v>0</v>
      </c>
    </row>
    <row r="37" spans="1:14" s="28" customFormat="1" ht="40.5">
      <c r="A37" s="55" t="s">
        <v>116</v>
      </c>
      <c r="B37" s="55" t="s">
        <v>616</v>
      </c>
      <c r="C37" s="77" t="s">
        <v>620</v>
      </c>
      <c r="D37" s="55" t="s">
        <v>3</v>
      </c>
      <c r="E37" s="55">
        <v>2</v>
      </c>
      <c r="F37" s="55" t="s">
        <v>39</v>
      </c>
      <c r="G37" s="55"/>
      <c r="H37" s="55" t="s">
        <v>619</v>
      </c>
      <c r="I37" s="55" t="s">
        <v>214</v>
      </c>
      <c r="J37" s="55">
        <v>2</v>
      </c>
      <c r="K37" s="100">
        <f t="shared" si="4"/>
        <v>1</v>
      </c>
      <c r="L37" s="100">
        <f t="shared" si="5"/>
        <v>0</v>
      </c>
      <c r="M37" s="100">
        <f t="shared" si="6"/>
        <v>0</v>
      </c>
      <c r="N37" s="100">
        <f t="shared" si="7"/>
        <v>0</v>
      </c>
    </row>
    <row r="38" spans="1:14" s="28" customFormat="1" ht="40.5">
      <c r="A38" s="55" t="s">
        <v>609</v>
      </c>
      <c r="B38" s="55" t="s">
        <v>616</v>
      </c>
      <c r="C38" s="77" t="s">
        <v>618</v>
      </c>
      <c r="D38" s="55" t="s">
        <v>3</v>
      </c>
      <c r="E38" s="55">
        <v>2</v>
      </c>
      <c r="F38" s="55"/>
      <c r="G38" s="55" t="s">
        <v>18</v>
      </c>
      <c r="H38" s="55" t="s">
        <v>617</v>
      </c>
      <c r="I38" s="58">
        <v>3096990000010</v>
      </c>
      <c r="J38" s="55">
        <v>2</v>
      </c>
      <c r="K38" s="100">
        <f t="shared" si="4"/>
        <v>1</v>
      </c>
      <c r="L38" s="100">
        <f t="shared" si="5"/>
        <v>0</v>
      </c>
      <c r="M38" s="100">
        <f t="shared" si="6"/>
        <v>0</v>
      </c>
      <c r="N38" s="100">
        <f t="shared" si="7"/>
        <v>0</v>
      </c>
    </row>
    <row r="39" spans="1:14" s="28" customFormat="1" ht="40.5">
      <c r="A39" s="55" t="s">
        <v>609</v>
      </c>
      <c r="B39" s="55" t="s">
        <v>616</v>
      </c>
      <c r="C39" s="77" t="s">
        <v>615</v>
      </c>
      <c r="D39" s="112" t="s">
        <v>238</v>
      </c>
      <c r="E39" s="55">
        <v>2</v>
      </c>
      <c r="F39" s="55"/>
      <c r="G39" s="55" t="s">
        <v>18</v>
      </c>
      <c r="H39" s="55" t="s">
        <v>614</v>
      </c>
      <c r="I39" s="58">
        <v>3101590002278</v>
      </c>
      <c r="J39" s="55">
        <v>2</v>
      </c>
      <c r="K39" s="100">
        <f t="shared" si="4"/>
        <v>0</v>
      </c>
      <c r="L39" s="100">
        <f t="shared" si="5"/>
        <v>1</v>
      </c>
      <c r="M39" s="100">
        <f t="shared" si="6"/>
        <v>0</v>
      </c>
      <c r="N39" s="100">
        <f t="shared" si="7"/>
        <v>0</v>
      </c>
    </row>
    <row r="40" spans="1:14" s="28" customFormat="1" ht="40.5">
      <c r="A40" s="55" t="s">
        <v>609</v>
      </c>
      <c r="B40" s="55" t="s">
        <v>608</v>
      </c>
      <c r="C40" s="77" t="s">
        <v>613</v>
      </c>
      <c r="D40" s="55" t="s">
        <v>3</v>
      </c>
      <c r="E40" s="55">
        <v>2</v>
      </c>
      <c r="F40" s="55" t="s">
        <v>612</v>
      </c>
      <c r="G40" s="55" t="s">
        <v>18</v>
      </c>
      <c r="H40" s="55" t="s">
        <v>611</v>
      </c>
      <c r="I40" s="55" t="s">
        <v>610</v>
      </c>
      <c r="J40" s="55">
        <v>2</v>
      </c>
      <c r="K40" s="100">
        <f t="shared" si="4"/>
        <v>1</v>
      </c>
      <c r="L40" s="100">
        <f t="shared" si="5"/>
        <v>0</v>
      </c>
      <c r="M40" s="100">
        <f t="shared" si="6"/>
        <v>0</v>
      </c>
      <c r="N40" s="100">
        <f t="shared" si="7"/>
        <v>0</v>
      </c>
    </row>
    <row r="41" spans="1:14" s="28" customFormat="1" ht="40.5">
      <c r="A41" s="55" t="s">
        <v>609</v>
      </c>
      <c r="B41" s="55" t="s">
        <v>608</v>
      </c>
      <c r="C41" s="77" t="s">
        <v>607</v>
      </c>
      <c r="D41" s="111" t="s">
        <v>3</v>
      </c>
      <c r="E41" s="55">
        <v>2</v>
      </c>
      <c r="F41" s="55" t="s">
        <v>606</v>
      </c>
      <c r="G41" s="55" t="s">
        <v>18</v>
      </c>
      <c r="H41" s="55" t="s">
        <v>605</v>
      </c>
      <c r="I41" s="55" t="s">
        <v>604</v>
      </c>
      <c r="J41" s="55">
        <v>2</v>
      </c>
      <c r="K41" s="100">
        <f t="shared" si="4"/>
        <v>1</v>
      </c>
      <c r="L41" s="100">
        <f t="shared" si="5"/>
        <v>0</v>
      </c>
      <c r="M41" s="100">
        <f t="shared" si="6"/>
        <v>0</v>
      </c>
      <c r="N41" s="100">
        <f t="shared" si="7"/>
        <v>0</v>
      </c>
    </row>
    <row r="44" spans="1:14">
      <c r="E44">
        <f>+COUNTA(A3:A41)</f>
        <v>39</v>
      </c>
      <c r="F44" t="s">
        <v>1234</v>
      </c>
      <c r="I44" s="104"/>
      <c r="K44" s="101">
        <f>SUBTOTAL(109,K3:K41)</f>
        <v>18</v>
      </c>
      <c r="L44" s="101">
        <f t="shared" ref="L44:N44" si="8">SUBTOTAL(109,L3:L41)</f>
        <v>2</v>
      </c>
      <c r="M44" s="101">
        <f t="shared" si="8"/>
        <v>18</v>
      </c>
      <c r="N44" s="101">
        <f t="shared" si="8"/>
        <v>1</v>
      </c>
    </row>
    <row r="45" spans="1:14">
      <c r="E45">
        <f>+SUM(E3:E41)</f>
        <v>152.5</v>
      </c>
      <c r="F45" t="s">
        <v>1235</v>
      </c>
      <c r="I45" s="104"/>
      <c r="J45" s="104"/>
      <c r="K45" s="104"/>
      <c r="L45" s="104"/>
      <c r="M45" s="104"/>
    </row>
    <row r="46" spans="1:14">
      <c r="J46" s="109" t="s">
        <v>1246</v>
      </c>
      <c r="K46" s="110">
        <f>SUM(K44:N44)</f>
        <v>39</v>
      </c>
      <c r="L46" s="104"/>
      <c r="M46" s="104"/>
    </row>
  </sheetData>
  <printOptions horizontalCentered="1"/>
  <pageMargins left="0" right="0" top="0.74803149606299213" bottom="0.74803149606299213" header="0.31496062992125984" footer="0.31496062992125984"/>
  <pageSetup scale="54" orientation="landscape" r:id="rId1"/>
  <headerFooter>
    <oddFooter>Página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topLeftCell="C1" workbookViewId="0">
      <selection activeCell="F24" sqref="F24"/>
    </sheetView>
  </sheetViews>
  <sheetFormatPr baseColWidth="10" defaultRowHeight="14.25"/>
  <cols>
    <col min="1" max="1" width="15.75" customWidth="1"/>
    <col min="2" max="2" width="35.25" customWidth="1"/>
    <col min="3" max="3" width="41.375" customWidth="1"/>
    <col min="4" max="4" width="20.875" customWidth="1"/>
    <col min="5" max="5" width="20.125" customWidth="1"/>
    <col min="6" max="6" width="15.625" customWidth="1"/>
    <col min="7" max="8" width="14.375" customWidth="1"/>
    <col min="9" max="9" width="26.875" customWidth="1"/>
  </cols>
  <sheetData>
    <row r="1" spans="1:33" ht="18">
      <c r="A1" s="5"/>
      <c r="B1" s="5"/>
      <c r="C1" s="5"/>
      <c r="D1" s="5"/>
      <c r="E1" s="5"/>
      <c r="F1" s="5"/>
      <c r="G1" s="5"/>
      <c r="H1" s="5"/>
      <c r="I1" s="5"/>
    </row>
    <row r="2" spans="1:33" ht="18">
      <c r="A2" s="7" t="s">
        <v>1</v>
      </c>
      <c r="B2" s="7" t="s">
        <v>12</v>
      </c>
      <c r="C2" s="7" t="s">
        <v>13</v>
      </c>
      <c r="D2" s="7" t="s">
        <v>2</v>
      </c>
      <c r="E2" s="8" t="s">
        <v>4</v>
      </c>
      <c r="F2" s="7" t="s">
        <v>5</v>
      </c>
      <c r="G2" s="7" t="s">
        <v>6</v>
      </c>
      <c r="H2" s="7" t="s">
        <v>11</v>
      </c>
      <c r="I2" s="7" t="s">
        <v>14</v>
      </c>
      <c r="J2" s="102" t="s">
        <v>1240</v>
      </c>
      <c r="K2" s="102" t="s">
        <v>1241</v>
      </c>
      <c r="L2" s="102" t="s">
        <v>1242</v>
      </c>
      <c r="M2" s="102" t="s">
        <v>1243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3" s="74" customFormat="1" ht="13.5">
      <c r="A3" s="72" t="s">
        <v>114</v>
      </c>
      <c r="B3" s="73" t="s">
        <v>705</v>
      </c>
      <c r="C3" s="75" t="s">
        <v>709</v>
      </c>
      <c r="D3" s="72" t="s">
        <v>7</v>
      </c>
      <c r="E3" s="72">
        <v>5</v>
      </c>
      <c r="F3" s="72"/>
      <c r="G3" s="72"/>
      <c r="H3" s="72"/>
      <c r="I3" s="72"/>
      <c r="J3" s="100">
        <f>IF(D3="minisplit",1,0)</f>
        <v>0</v>
      </c>
      <c r="K3" s="100">
        <f>IF(D3="remota",1,0)</f>
        <v>0</v>
      </c>
      <c r="L3" s="100">
        <f>IF(D3="paquete",1,0)</f>
        <v>1</v>
      </c>
      <c r="M3" s="100">
        <f>IF(D3="ventana",1,0)</f>
        <v>0</v>
      </c>
    </row>
    <row r="4" spans="1:33" s="74" customFormat="1" ht="27">
      <c r="A4" s="72" t="s">
        <v>114</v>
      </c>
      <c r="B4" s="73" t="s">
        <v>705</v>
      </c>
      <c r="C4" s="76" t="s">
        <v>708</v>
      </c>
      <c r="D4" s="72" t="s">
        <v>3</v>
      </c>
      <c r="E4" s="72">
        <v>1</v>
      </c>
      <c r="F4" s="72"/>
      <c r="G4" s="72"/>
      <c r="H4" s="72"/>
      <c r="I4" s="72"/>
      <c r="J4" s="100">
        <f t="shared" ref="J4:J7" si="0">IF(D4="minisplit",1,0)</f>
        <v>1</v>
      </c>
      <c r="K4" s="100">
        <f t="shared" ref="K4:K7" si="1">IF(D4="remota",1,0)</f>
        <v>0</v>
      </c>
      <c r="L4" s="100">
        <f t="shared" ref="L4:L7" si="2">IF(D4="paquete",1,0)</f>
        <v>0</v>
      </c>
      <c r="M4" s="100">
        <f t="shared" ref="M4:M7" si="3">IF(D4="ventana",1,0)</f>
        <v>0</v>
      </c>
    </row>
    <row r="5" spans="1:33" s="74" customFormat="1" ht="27">
      <c r="A5" s="72" t="s">
        <v>114</v>
      </c>
      <c r="B5" s="73" t="s">
        <v>705</v>
      </c>
      <c r="C5" s="76" t="s">
        <v>707</v>
      </c>
      <c r="D5" s="72" t="s">
        <v>3</v>
      </c>
      <c r="E5" s="72">
        <v>1</v>
      </c>
      <c r="F5" s="73"/>
      <c r="G5" s="73"/>
      <c r="H5" s="73"/>
      <c r="I5" s="73"/>
      <c r="J5" s="100">
        <f t="shared" si="0"/>
        <v>1</v>
      </c>
      <c r="K5" s="100">
        <f t="shared" si="1"/>
        <v>0</v>
      </c>
      <c r="L5" s="100">
        <f t="shared" si="2"/>
        <v>0</v>
      </c>
      <c r="M5" s="100">
        <f t="shared" si="3"/>
        <v>0</v>
      </c>
    </row>
    <row r="6" spans="1:33" s="74" customFormat="1" ht="27">
      <c r="A6" s="72" t="s">
        <v>117</v>
      </c>
      <c r="B6" s="73" t="s">
        <v>705</v>
      </c>
      <c r="C6" s="76" t="s">
        <v>706</v>
      </c>
      <c r="D6" s="72" t="s">
        <v>3</v>
      </c>
      <c r="E6" s="72">
        <v>2</v>
      </c>
      <c r="F6" s="73"/>
      <c r="G6" s="73"/>
      <c r="H6" s="73"/>
      <c r="I6" s="73"/>
      <c r="J6" s="100">
        <f t="shared" si="0"/>
        <v>1</v>
      </c>
      <c r="K6" s="100">
        <f t="shared" si="1"/>
        <v>0</v>
      </c>
      <c r="L6" s="100">
        <f t="shared" si="2"/>
        <v>0</v>
      </c>
      <c r="M6" s="100">
        <f t="shared" si="3"/>
        <v>0</v>
      </c>
    </row>
    <row r="7" spans="1:33" s="74" customFormat="1" ht="13.5">
      <c r="A7" s="72" t="s">
        <v>670</v>
      </c>
      <c r="B7" s="73" t="s">
        <v>705</v>
      </c>
      <c r="C7" s="75" t="s">
        <v>704</v>
      </c>
      <c r="D7" s="72" t="s">
        <v>3</v>
      </c>
      <c r="E7" s="72">
        <v>1</v>
      </c>
      <c r="F7" s="72"/>
      <c r="G7" s="72"/>
      <c r="H7" s="72"/>
      <c r="I7" s="72"/>
      <c r="J7" s="100">
        <f t="shared" si="0"/>
        <v>1</v>
      </c>
      <c r="K7" s="100">
        <f t="shared" si="1"/>
        <v>0</v>
      </c>
      <c r="L7" s="100">
        <f t="shared" si="2"/>
        <v>0</v>
      </c>
      <c r="M7" s="100">
        <f t="shared" si="3"/>
        <v>0</v>
      </c>
    </row>
    <row r="10" spans="1:33">
      <c r="E10">
        <f>+COUNTA(A3:A7)</f>
        <v>5</v>
      </c>
      <c r="F10" t="s">
        <v>1234</v>
      </c>
      <c r="I10" s="104"/>
      <c r="J10" s="101">
        <f>SUBTOTAL(109,J3:J7)</f>
        <v>4</v>
      </c>
      <c r="K10" s="101">
        <f t="shared" ref="K10:M10" si="4">SUBTOTAL(109,K3:K7)</f>
        <v>0</v>
      </c>
      <c r="L10" s="101">
        <f t="shared" si="4"/>
        <v>1</v>
      </c>
      <c r="M10" s="101">
        <f t="shared" si="4"/>
        <v>0</v>
      </c>
    </row>
    <row r="11" spans="1:33">
      <c r="E11">
        <f>+SUM(E3:E7)</f>
        <v>10</v>
      </c>
      <c r="F11" t="s">
        <v>1235</v>
      </c>
      <c r="I11" s="104"/>
      <c r="J11" s="104"/>
      <c r="K11" s="104"/>
      <c r="L11" s="104"/>
      <c r="M11" s="104"/>
    </row>
    <row r="12" spans="1:33">
      <c r="I12" s="109" t="s">
        <v>1246</v>
      </c>
      <c r="J12" s="110">
        <f>SUM(J10:M10)</f>
        <v>5</v>
      </c>
      <c r="K12" s="110"/>
      <c r="L12" s="104"/>
      <c r="M12" s="104"/>
    </row>
  </sheetData>
  <pageMargins left="0.7" right="0.7" top="0.75" bottom="0.75" header="0.3" footer="0.3"/>
  <pageSetup scale="53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topLeftCell="C52" zoomScaleNormal="100" workbookViewId="0">
      <selection activeCell="Q18" sqref="Q18"/>
    </sheetView>
  </sheetViews>
  <sheetFormatPr baseColWidth="10" defaultColWidth="11.375" defaultRowHeight="14.25"/>
  <cols>
    <col min="1" max="1" width="18.75" style="1" customWidth="1"/>
    <col min="2" max="2" width="35.25" style="1" customWidth="1"/>
    <col min="3" max="3" width="34.75" style="1" customWidth="1"/>
    <col min="4" max="4" width="14.875" style="1" hidden="1" customWidth="1"/>
    <col min="5" max="5" width="13.625" style="1" customWidth="1"/>
    <col min="6" max="6" width="20.125" style="1" customWidth="1"/>
    <col min="7" max="7" width="25.375" style="71" customWidth="1"/>
    <col min="8" max="9" width="14.375" style="1" customWidth="1"/>
    <col min="10" max="10" width="26.875" style="1" customWidth="1"/>
    <col min="11" max="11" width="20.125" style="1" hidden="1" customWidth="1"/>
    <col min="12" max="16384" width="11.375" style="1"/>
  </cols>
  <sheetData>
    <row r="1" spans="1:15" ht="18">
      <c r="A1" s="10"/>
      <c r="B1" s="10"/>
      <c r="C1" s="10"/>
      <c r="D1" s="10"/>
      <c r="E1" s="10"/>
      <c r="F1" s="10"/>
      <c r="G1" s="9"/>
      <c r="H1" s="10"/>
      <c r="I1" s="10"/>
      <c r="J1" s="10"/>
      <c r="K1" s="10"/>
    </row>
    <row r="2" spans="1:15" ht="36">
      <c r="A2" s="7" t="s">
        <v>1</v>
      </c>
      <c r="B2" s="7" t="s">
        <v>12</v>
      </c>
      <c r="C2" s="7" t="s">
        <v>13</v>
      </c>
      <c r="D2" s="8" t="s">
        <v>2</v>
      </c>
      <c r="E2" s="113" t="s">
        <v>2</v>
      </c>
      <c r="F2" s="8" t="s">
        <v>4</v>
      </c>
      <c r="G2" s="8" t="s">
        <v>5</v>
      </c>
      <c r="H2" s="7" t="s">
        <v>6</v>
      </c>
      <c r="I2" s="7" t="s">
        <v>11</v>
      </c>
      <c r="J2" s="7" t="s">
        <v>14</v>
      </c>
      <c r="K2" s="8" t="s">
        <v>1236</v>
      </c>
      <c r="L2" s="102" t="s">
        <v>1240</v>
      </c>
      <c r="M2" s="102" t="s">
        <v>1241</v>
      </c>
      <c r="N2" s="102" t="s">
        <v>1242</v>
      </c>
      <c r="O2" s="102" t="s">
        <v>1243</v>
      </c>
    </row>
    <row r="3" spans="1:15">
      <c r="A3" s="67" t="s">
        <v>116</v>
      </c>
      <c r="B3" s="69" t="s">
        <v>730</v>
      </c>
      <c r="C3" s="67" t="s">
        <v>857</v>
      </c>
      <c r="D3" s="67" t="s">
        <v>712</v>
      </c>
      <c r="E3" s="67" t="s">
        <v>238</v>
      </c>
      <c r="F3" s="67">
        <v>5</v>
      </c>
      <c r="G3" s="69" t="s">
        <v>712</v>
      </c>
      <c r="H3" s="67" t="s">
        <v>712</v>
      </c>
      <c r="I3" s="68" t="s">
        <v>856</v>
      </c>
      <c r="J3" s="67"/>
      <c r="K3" s="67">
        <v>5</v>
      </c>
      <c r="L3" s="100">
        <f>IF(E3="minisplit",1,0)</f>
        <v>0</v>
      </c>
      <c r="M3" s="100">
        <f>IF(E3="remota",1,0)</f>
        <v>1</v>
      </c>
      <c r="N3" s="100">
        <f>IF(E3="paquete",1,0)</f>
        <v>0</v>
      </c>
      <c r="O3" s="100">
        <f>IF(E3="ventana",1,0)</f>
        <v>0</v>
      </c>
    </row>
    <row r="4" spans="1:15" ht="27">
      <c r="A4" s="67" t="s">
        <v>116</v>
      </c>
      <c r="B4" s="69" t="s">
        <v>858</v>
      </c>
      <c r="C4" s="67" t="s">
        <v>860</v>
      </c>
      <c r="D4" s="67" t="s">
        <v>238</v>
      </c>
      <c r="E4" s="67" t="s">
        <v>238</v>
      </c>
      <c r="F4" s="67">
        <v>5</v>
      </c>
      <c r="G4" s="69" t="s">
        <v>859</v>
      </c>
      <c r="H4" s="67" t="s">
        <v>18</v>
      </c>
      <c r="I4" s="69" t="s">
        <v>1274</v>
      </c>
      <c r="J4" s="69" t="s">
        <v>1275</v>
      </c>
      <c r="K4" s="67">
        <v>5</v>
      </c>
      <c r="L4" s="100">
        <f t="shared" ref="L4:L67" si="0">IF(E4="minisplit",1,0)</f>
        <v>0</v>
      </c>
      <c r="M4" s="100">
        <f t="shared" ref="M4:M67" si="1">IF(E4="remota",1,0)</f>
        <v>1</v>
      </c>
      <c r="N4" s="100">
        <f t="shared" ref="N4:N67" si="2">IF(E4="paquete",1,0)</f>
        <v>0</v>
      </c>
      <c r="O4" s="100">
        <f t="shared" ref="O4:O67" si="3">IF(E4="ventana",1,0)</f>
        <v>0</v>
      </c>
    </row>
    <row r="5" spans="1:15" ht="27">
      <c r="A5" s="67" t="s">
        <v>116</v>
      </c>
      <c r="B5" s="69" t="s">
        <v>858</v>
      </c>
      <c r="C5" s="67" t="s">
        <v>860</v>
      </c>
      <c r="D5" s="67" t="s">
        <v>238</v>
      </c>
      <c r="E5" s="67" t="s">
        <v>238</v>
      </c>
      <c r="F5" s="67">
        <v>5</v>
      </c>
      <c r="G5" s="69" t="s">
        <v>859</v>
      </c>
      <c r="H5" s="67" t="s">
        <v>18</v>
      </c>
      <c r="I5" s="69" t="s">
        <v>1276</v>
      </c>
      <c r="J5" s="69" t="s">
        <v>1277</v>
      </c>
      <c r="K5" s="67">
        <v>5</v>
      </c>
      <c r="L5" s="100">
        <f t="shared" si="0"/>
        <v>0</v>
      </c>
      <c r="M5" s="100">
        <f t="shared" si="1"/>
        <v>1</v>
      </c>
      <c r="N5" s="100">
        <f t="shared" si="2"/>
        <v>0</v>
      </c>
      <c r="O5" s="100">
        <f t="shared" si="3"/>
        <v>0</v>
      </c>
    </row>
    <row r="6" spans="1:15" ht="27">
      <c r="A6" s="67" t="s">
        <v>116</v>
      </c>
      <c r="B6" s="69" t="s">
        <v>858</v>
      </c>
      <c r="C6" s="67" t="s">
        <v>860</v>
      </c>
      <c r="D6" s="67" t="s">
        <v>238</v>
      </c>
      <c r="E6" s="67" t="s">
        <v>238</v>
      </c>
      <c r="F6" s="67">
        <v>5</v>
      </c>
      <c r="G6" s="69" t="s">
        <v>859</v>
      </c>
      <c r="H6" s="67" t="s">
        <v>18</v>
      </c>
      <c r="I6" s="69" t="s">
        <v>1278</v>
      </c>
      <c r="J6" s="69" t="s">
        <v>1279</v>
      </c>
      <c r="K6" s="67" t="s">
        <v>712</v>
      </c>
      <c r="L6" s="100">
        <f t="shared" si="0"/>
        <v>0</v>
      </c>
      <c r="M6" s="100">
        <f t="shared" si="1"/>
        <v>1</v>
      </c>
      <c r="N6" s="100">
        <f t="shared" si="2"/>
        <v>0</v>
      </c>
      <c r="O6" s="100">
        <f t="shared" si="3"/>
        <v>0</v>
      </c>
    </row>
    <row r="7" spans="1:15">
      <c r="A7" s="15" t="s">
        <v>114</v>
      </c>
      <c r="B7" s="16" t="s">
        <v>739</v>
      </c>
      <c r="C7" s="67" t="s">
        <v>776</v>
      </c>
      <c r="D7" s="67" t="s">
        <v>671</v>
      </c>
      <c r="E7" s="67" t="s">
        <v>3</v>
      </c>
      <c r="F7" s="67">
        <v>2</v>
      </c>
      <c r="G7" s="70" t="s">
        <v>775</v>
      </c>
      <c r="H7" s="68" t="s">
        <v>712</v>
      </c>
      <c r="I7" s="67" t="s">
        <v>774</v>
      </c>
      <c r="J7" s="15" t="s">
        <v>773</v>
      </c>
      <c r="K7" s="67">
        <v>2</v>
      </c>
      <c r="L7" s="100">
        <f t="shared" si="0"/>
        <v>1</v>
      </c>
      <c r="M7" s="100">
        <f t="shared" si="1"/>
        <v>0</v>
      </c>
      <c r="N7" s="100">
        <f t="shared" si="2"/>
        <v>0</v>
      </c>
      <c r="O7" s="100">
        <f t="shared" si="3"/>
        <v>0</v>
      </c>
    </row>
    <row r="8" spans="1:15">
      <c r="A8" s="67" t="s">
        <v>117</v>
      </c>
      <c r="B8" s="69" t="s">
        <v>764</v>
      </c>
      <c r="C8" s="67" t="s">
        <v>816</v>
      </c>
      <c r="D8" s="67" t="s">
        <v>3</v>
      </c>
      <c r="E8" s="67" t="s">
        <v>3</v>
      </c>
      <c r="F8" s="67">
        <v>2</v>
      </c>
      <c r="G8" s="69" t="s">
        <v>712</v>
      </c>
      <c r="H8" s="67" t="s">
        <v>190</v>
      </c>
      <c r="I8" s="67" t="s">
        <v>815</v>
      </c>
      <c r="J8" s="67" t="s">
        <v>814</v>
      </c>
      <c r="K8" s="67" t="s">
        <v>720</v>
      </c>
      <c r="L8" s="100">
        <f t="shared" si="0"/>
        <v>1</v>
      </c>
      <c r="M8" s="100">
        <f t="shared" si="1"/>
        <v>0</v>
      </c>
      <c r="N8" s="100">
        <f t="shared" si="2"/>
        <v>0</v>
      </c>
      <c r="O8" s="100">
        <f t="shared" si="3"/>
        <v>0</v>
      </c>
    </row>
    <row r="9" spans="1:15">
      <c r="A9" s="15" t="s">
        <v>114</v>
      </c>
      <c r="B9" s="16" t="s">
        <v>739</v>
      </c>
      <c r="C9" s="67" t="s">
        <v>742</v>
      </c>
      <c r="D9" s="67" t="s">
        <v>671</v>
      </c>
      <c r="E9" s="67" t="s">
        <v>3</v>
      </c>
      <c r="F9" s="67">
        <v>2</v>
      </c>
      <c r="G9" s="69" t="s">
        <v>733</v>
      </c>
      <c r="H9" s="68" t="s">
        <v>712</v>
      </c>
      <c r="I9" s="67" t="s">
        <v>741</v>
      </c>
      <c r="J9" s="15" t="s">
        <v>740</v>
      </c>
      <c r="K9" s="67">
        <v>4</v>
      </c>
      <c r="L9" s="100">
        <f t="shared" si="0"/>
        <v>1</v>
      </c>
      <c r="M9" s="100">
        <f t="shared" si="1"/>
        <v>0</v>
      </c>
      <c r="N9" s="100">
        <f t="shared" si="2"/>
        <v>0</v>
      </c>
      <c r="O9" s="100">
        <f t="shared" si="3"/>
        <v>0</v>
      </c>
    </row>
    <row r="10" spans="1:15">
      <c r="A10" s="67" t="s">
        <v>117</v>
      </c>
      <c r="B10" s="69" t="s">
        <v>739</v>
      </c>
      <c r="C10" s="67" t="s">
        <v>778</v>
      </c>
      <c r="D10" s="67" t="s">
        <v>3</v>
      </c>
      <c r="E10" s="67" t="s">
        <v>3</v>
      </c>
      <c r="F10" s="67">
        <v>1</v>
      </c>
      <c r="G10" s="69" t="s">
        <v>712</v>
      </c>
      <c r="H10" s="67" t="s">
        <v>190</v>
      </c>
      <c r="I10" s="67"/>
      <c r="J10" s="67" t="s">
        <v>777</v>
      </c>
      <c r="K10" s="67">
        <v>5</v>
      </c>
      <c r="L10" s="100">
        <f t="shared" si="0"/>
        <v>1</v>
      </c>
      <c r="M10" s="100">
        <f t="shared" si="1"/>
        <v>0</v>
      </c>
      <c r="N10" s="100">
        <f t="shared" si="2"/>
        <v>0</v>
      </c>
      <c r="O10" s="100">
        <f t="shared" si="3"/>
        <v>0</v>
      </c>
    </row>
    <row r="11" spans="1:15">
      <c r="A11" s="15" t="s">
        <v>114</v>
      </c>
      <c r="B11" s="16" t="s">
        <v>764</v>
      </c>
      <c r="C11" s="67" t="s">
        <v>763</v>
      </c>
      <c r="D11" s="67" t="s">
        <v>671</v>
      </c>
      <c r="E11" s="67" t="s">
        <v>3</v>
      </c>
      <c r="F11" s="67">
        <v>2</v>
      </c>
      <c r="G11" s="70" t="s">
        <v>712</v>
      </c>
      <c r="H11" s="67" t="s">
        <v>190</v>
      </c>
      <c r="I11" s="68" t="s">
        <v>772</v>
      </c>
      <c r="J11" s="15" t="s">
        <v>771</v>
      </c>
      <c r="K11" s="67">
        <v>5</v>
      </c>
      <c r="L11" s="100">
        <f t="shared" si="0"/>
        <v>1</v>
      </c>
      <c r="M11" s="100">
        <f t="shared" si="1"/>
        <v>0</v>
      </c>
      <c r="N11" s="100">
        <f t="shared" si="2"/>
        <v>0</v>
      </c>
      <c r="O11" s="100">
        <f t="shared" si="3"/>
        <v>0</v>
      </c>
    </row>
    <row r="12" spans="1:15">
      <c r="A12" s="15" t="s">
        <v>114</v>
      </c>
      <c r="B12" s="16" t="s">
        <v>764</v>
      </c>
      <c r="C12" s="67" t="s">
        <v>763</v>
      </c>
      <c r="D12" s="67" t="s">
        <v>125</v>
      </c>
      <c r="E12" s="67" t="s">
        <v>238</v>
      </c>
      <c r="F12" s="67">
        <v>5</v>
      </c>
      <c r="G12" s="70" t="s">
        <v>712</v>
      </c>
      <c r="H12" s="67" t="s">
        <v>190</v>
      </c>
      <c r="I12" s="67" t="s">
        <v>770</v>
      </c>
      <c r="J12" s="15" t="s">
        <v>769</v>
      </c>
      <c r="K12" s="67">
        <v>3</v>
      </c>
      <c r="L12" s="100">
        <f t="shared" si="0"/>
        <v>0</v>
      </c>
      <c r="M12" s="100">
        <f t="shared" si="1"/>
        <v>1</v>
      </c>
      <c r="N12" s="100">
        <f t="shared" si="2"/>
        <v>0</v>
      </c>
      <c r="O12" s="100">
        <f t="shared" si="3"/>
        <v>0</v>
      </c>
    </row>
    <row r="13" spans="1:15">
      <c r="A13" s="15" t="s">
        <v>114</v>
      </c>
      <c r="B13" s="16" t="s">
        <v>764</v>
      </c>
      <c r="C13" s="67" t="s">
        <v>763</v>
      </c>
      <c r="D13" s="67" t="s">
        <v>768</v>
      </c>
      <c r="E13" s="67" t="s">
        <v>3</v>
      </c>
      <c r="F13" s="67">
        <v>1</v>
      </c>
      <c r="G13" s="70" t="s">
        <v>767</v>
      </c>
      <c r="H13" s="68" t="s">
        <v>100</v>
      </c>
      <c r="I13" s="67" t="s">
        <v>766</v>
      </c>
      <c r="J13" s="15" t="s">
        <v>765</v>
      </c>
      <c r="K13" s="67">
        <v>3</v>
      </c>
      <c r="L13" s="100">
        <f t="shared" si="0"/>
        <v>1</v>
      </c>
      <c r="M13" s="100">
        <f t="shared" si="1"/>
        <v>0</v>
      </c>
      <c r="N13" s="100">
        <f t="shared" si="2"/>
        <v>0</v>
      </c>
      <c r="O13" s="100">
        <f t="shared" si="3"/>
        <v>0</v>
      </c>
    </row>
    <row r="14" spans="1:15" ht="27">
      <c r="A14" s="15" t="s">
        <v>114</v>
      </c>
      <c r="B14" s="16" t="s">
        <v>764</v>
      </c>
      <c r="C14" s="67" t="s">
        <v>763</v>
      </c>
      <c r="D14" s="67" t="s">
        <v>3</v>
      </c>
      <c r="E14" s="67" t="s">
        <v>3</v>
      </c>
      <c r="F14" s="67">
        <v>2</v>
      </c>
      <c r="G14" s="69" t="s">
        <v>1283</v>
      </c>
      <c r="H14" s="67" t="s">
        <v>18</v>
      </c>
      <c r="I14" s="69" t="s">
        <v>1284</v>
      </c>
      <c r="J14" s="16" t="s">
        <v>1285</v>
      </c>
      <c r="K14" s="67" t="s">
        <v>712</v>
      </c>
      <c r="L14" s="100">
        <f t="shared" si="0"/>
        <v>1</v>
      </c>
      <c r="M14" s="100">
        <f t="shared" si="1"/>
        <v>0</v>
      </c>
      <c r="N14" s="100">
        <f t="shared" si="2"/>
        <v>0</v>
      </c>
      <c r="O14" s="100">
        <f t="shared" si="3"/>
        <v>0</v>
      </c>
    </row>
    <row r="15" spans="1:15">
      <c r="A15" s="15" t="s">
        <v>114</v>
      </c>
      <c r="B15" s="16" t="s">
        <v>739</v>
      </c>
      <c r="C15" s="67" t="s">
        <v>745</v>
      </c>
      <c r="D15" s="67" t="s">
        <v>671</v>
      </c>
      <c r="E15" s="67" t="s">
        <v>3</v>
      </c>
      <c r="F15" s="67">
        <v>2</v>
      </c>
      <c r="G15" s="69" t="s">
        <v>733</v>
      </c>
      <c r="H15" s="68" t="s">
        <v>712</v>
      </c>
      <c r="I15" s="67" t="s">
        <v>744</v>
      </c>
      <c r="J15" s="15" t="s">
        <v>743</v>
      </c>
      <c r="K15" s="67" t="s">
        <v>712</v>
      </c>
      <c r="L15" s="100">
        <f t="shared" si="0"/>
        <v>1</v>
      </c>
      <c r="M15" s="100">
        <f t="shared" si="1"/>
        <v>0</v>
      </c>
      <c r="N15" s="100">
        <f t="shared" si="2"/>
        <v>0</v>
      </c>
      <c r="O15" s="100">
        <f t="shared" si="3"/>
        <v>0</v>
      </c>
    </row>
    <row r="16" spans="1:15">
      <c r="A16" s="67" t="s">
        <v>117</v>
      </c>
      <c r="B16" s="69" t="s">
        <v>739</v>
      </c>
      <c r="C16" s="67" t="s">
        <v>853</v>
      </c>
      <c r="D16" s="67" t="s">
        <v>3</v>
      </c>
      <c r="E16" s="67" t="s">
        <v>3</v>
      </c>
      <c r="F16" s="67">
        <v>2</v>
      </c>
      <c r="G16" s="69" t="s">
        <v>712</v>
      </c>
      <c r="H16" s="67" t="s">
        <v>18</v>
      </c>
      <c r="I16" s="67" t="s">
        <v>734</v>
      </c>
      <c r="J16" s="67" t="s">
        <v>854</v>
      </c>
      <c r="K16" s="67">
        <v>2</v>
      </c>
      <c r="L16" s="100">
        <f t="shared" si="0"/>
        <v>1</v>
      </c>
      <c r="M16" s="100">
        <f t="shared" si="1"/>
        <v>0</v>
      </c>
      <c r="N16" s="100">
        <f t="shared" si="2"/>
        <v>0</v>
      </c>
      <c r="O16" s="100">
        <f t="shared" si="3"/>
        <v>0</v>
      </c>
    </row>
    <row r="17" spans="1:15">
      <c r="A17" s="67" t="s">
        <v>117</v>
      </c>
      <c r="B17" s="69" t="s">
        <v>739</v>
      </c>
      <c r="C17" s="67" t="s">
        <v>853</v>
      </c>
      <c r="D17" s="67" t="s">
        <v>3</v>
      </c>
      <c r="E17" s="67" t="s">
        <v>3</v>
      </c>
      <c r="F17" s="67">
        <v>1</v>
      </c>
      <c r="G17" s="69" t="s">
        <v>712</v>
      </c>
      <c r="H17" s="67" t="s">
        <v>18</v>
      </c>
      <c r="I17" s="67" t="s">
        <v>852</v>
      </c>
      <c r="J17" s="67" t="s">
        <v>851</v>
      </c>
      <c r="K17" s="67">
        <v>2</v>
      </c>
      <c r="L17" s="100">
        <f t="shared" si="0"/>
        <v>1</v>
      </c>
      <c r="M17" s="100">
        <f t="shared" si="1"/>
        <v>0</v>
      </c>
      <c r="N17" s="100">
        <f t="shared" si="2"/>
        <v>0</v>
      </c>
      <c r="O17" s="100">
        <f t="shared" si="3"/>
        <v>0</v>
      </c>
    </row>
    <row r="18" spans="1:15">
      <c r="A18" s="15" t="s">
        <v>114</v>
      </c>
      <c r="B18" s="16" t="s">
        <v>739</v>
      </c>
      <c r="C18" s="67" t="s">
        <v>762</v>
      </c>
      <c r="D18" s="67" t="s">
        <v>3</v>
      </c>
      <c r="E18" s="67" t="s">
        <v>3</v>
      </c>
      <c r="F18" s="67">
        <v>1</v>
      </c>
      <c r="G18" s="70" t="s">
        <v>712</v>
      </c>
      <c r="H18" s="67" t="s">
        <v>190</v>
      </c>
      <c r="I18" s="68" t="s">
        <v>761</v>
      </c>
      <c r="J18" s="15" t="s">
        <v>760</v>
      </c>
      <c r="K18" s="67" t="s">
        <v>712</v>
      </c>
      <c r="L18" s="100">
        <f t="shared" si="0"/>
        <v>1</v>
      </c>
      <c r="M18" s="100">
        <f t="shared" si="1"/>
        <v>0</v>
      </c>
      <c r="N18" s="100">
        <f t="shared" si="2"/>
        <v>0</v>
      </c>
      <c r="O18" s="100">
        <f t="shared" si="3"/>
        <v>0</v>
      </c>
    </row>
    <row r="19" spans="1:15" ht="27">
      <c r="A19" s="15" t="s">
        <v>114</v>
      </c>
      <c r="B19" s="16" t="s">
        <v>714</v>
      </c>
      <c r="C19" s="67" t="s">
        <v>725</v>
      </c>
      <c r="D19" s="67" t="s">
        <v>3</v>
      </c>
      <c r="E19" s="67" t="s">
        <v>3</v>
      </c>
      <c r="F19" s="67">
        <v>1</v>
      </c>
      <c r="G19" s="70" t="s">
        <v>712</v>
      </c>
      <c r="H19" s="68" t="s">
        <v>712</v>
      </c>
      <c r="I19" s="69" t="s">
        <v>1300</v>
      </c>
      <c r="J19" s="16" t="s">
        <v>1301</v>
      </c>
      <c r="K19" s="67" t="s">
        <v>712</v>
      </c>
      <c r="L19" s="100">
        <f t="shared" si="0"/>
        <v>1</v>
      </c>
      <c r="M19" s="100">
        <f t="shared" si="1"/>
        <v>0</v>
      </c>
      <c r="N19" s="100">
        <f t="shared" si="2"/>
        <v>0</v>
      </c>
      <c r="O19" s="100">
        <f t="shared" si="3"/>
        <v>0</v>
      </c>
    </row>
    <row r="20" spans="1:15">
      <c r="A20" s="67" t="s">
        <v>117</v>
      </c>
      <c r="B20" s="67"/>
      <c r="C20" s="67" t="s">
        <v>723</v>
      </c>
      <c r="D20" s="67" t="s">
        <v>671</v>
      </c>
      <c r="E20" s="67" t="s">
        <v>3</v>
      </c>
      <c r="F20" s="67">
        <v>2</v>
      </c>
      <c r="G20" s="69" t="s">
        <v>712</v>
      </c>
      <c r="H20" s="67" t="s">
        <v>712</v>
      </c>
      <c r="I20" s="67" t="s">
        <v>785</v>
      </c>
      <c r="J20" s="67" t="s">
        <v>784</v>
      </c>
      <c r="K20" s="67" t="s">
        <v>712</v>
      </c>
      <c r="L20" s="100">
        <f t="shared" si="0"/>
        <v>1</v>
      </c>
      <c r="M20" s="100">
        <f t="shared" si="1"/>
        <v>0</v>
      </c>
      <c r="N20" s="100">
        <f t="shared" si="2"/>
        <v>0</v>
      </c>
      <c r="O20" s="100">
        <f t="shared" si="3"/>
        <v>0</v>
      </c>
    </row>
    <row r="21" spans="1:15">
      <c r="A21" s="67" t="s">
        <v>117</v>
      </c>
      <c r="B21" s="67"/>
      <c r="C21" s="67" t="s">
        <v>723</v>
      </c>
      <c r="D21" s="67" t="s">
        <v>671</v>
      </c>
      <c r="E21" s="67" t="s">
        <v>3</v>
      </c>
      <c r="F21" s="67">
        <v>2</v>
      </c>
      <c r="G21" s="69" t="s">
        <v>712</v>
      </c>
      <c r="H21" s="67" t="s">
        <v>712</v>
      </c>
      <c r="I21" s="67" t="s">
        <v>783</v>
      </c>
      <c r="J21" s="67" t="s">
        <v>782</v>
      </c>
      <c r="K21" s="67" t="s">
        <v>712</v>
      </c>
      <c r="L21" s="100">
        <f t="shared" si="0"/>
        <v>1</v>
      </c>
      <c r="M21" s="100">
        <f t="shared" si="1"/>
        <v>0</v>
      </c>
      <c r="N21" s="100">
        <f t="shared" si="2"/>
        <v>0</v>
      </c>
      <c r="O21" s="100">
        <f t="shared" si="3"/>
        <v>0</v>
      </c>
    </row>
    <row r="22" spans="1:15" ht="27">
      <c r="A22" s="15" t="s">
        <v>114</v>
      </c>
      <c r="B22" s="16" t="s">
        <v>714</v>
      </c>
      <c r="C22" s="67" t="s">
        <v>723</v>
      </c>
      <c r="D22" s="67" t="s">
        <v>3</v>
      </c>
      <c r="E22" s="67" t="s">
        <v>3</v>
      </c>
      <c r="F22" s="67">
        <v>2</v>
      </c>
      <c r="G22" s="69" t="s">
        <v>724</v>
      </c>
      <c r="H22" s="67" t="s">
        <v>18</v>
      </c>
      <c r="I22" s="69" t="s">
        <v>1298</v>
      </c>
      <c r="J22" s="16" t="s">
        <v>1299</v>
      </c>
      <c r="K22" s="67" t="s">
        <v>712</v>
      </c>
      <c r="L22" s="100">
        <f t="shared" si="0"/>
        <v>1</v>
      </c>
      <c r="M22" s="100">
        <f t="shared" si="1"/>
        <v>0</v>
      </c>
      <c r="N22" s="100">
        <f t="shared" si="2"/>
        <v>0</v>
      </c>
      <c r="O22" s="100">
        <f t="shared" si="3"/>
        <v>0</v>
      </c>
    </row>
    <row r="23" spans="1:15" ht="27">
      <c r="A23" s="67" t="s">
        <v>116</v>
      </c>
      <c r="B23" s="69" t="s">
        <v>714</v>
      </c>
      <c r="C23" s="67" t="s">
        <v>855</v>
      </c>
      <c r="D23" s="67" t="s">
        <v>3</v>
      </c>
      <c r="E23" s="67" t="s">
        <v>3</v>
      </c>
      <c r="F23" s="67">
        <v>1</v>
      </c>
      <c r="G23" s="69" t="s">
        <v>712</v>
      </c>
      <c r="H23" s="67" t="s">
        <v>712</v>
      </c>
      <c r="I23" s="69" t="s">
        <v>1296</v>
      </c>
      <c r="J23" s="69" t="s">
        <v>1297</v>
      </c>
      <c r="K23" s="67" t="s">
        <v>712</v>
      </c>
      <c r="L23" s="100">
        <f t="shared" si="0"/>
        <v>1</v>
      </c>
      <c r="M23" s="100">
        <f t="shared" si="1"/>
        <v>0</v>
      </c>
      <c r="N23" s="100">
        <f t="shared" si="2"/>
        <v>0</v>
      </c>
      <c r="O23" s="100">
        <f t="shared" si="3"/>
        <v>0</v>
      </c>
    </row>
    <row r="24" spans="1:15" ht="27">
      <c r="A24" s="67" t="s">
        <v>117</v>
      </c>
      <c r="B24" s="69" t="s">
        <v>843</v>
      </c>
      <c r="C24" s="67" t="s">
        <v>842</v>
      </c>
      <c r="D24" s="67" t="s">
        <v>3</v>
      </c>
      <c r="E24" s="67" t="s">
        <v>3</v>
      </c>
      <c r="F24" s="67">
        <v>1</v>
      </c>
      <c r="G24" s="69" t="s">
        <v>712</v>
      </c>
      <c r="H24" s="67" t="s">
        <v>712</v>
      </c>
      <c r="I24" s="69" t="s">
        <v>1294</v>
      </c>
      <c r="J24" s="69" t="s">
        <v>1295</v>
      </c>
      <c r="K24" s="67">
        <v>2</v>
      </c>
      <c r="L24" s="100">
        <f t="shared" si="0"/>
        <v>1</v>
      </c>
      <c r="M24" s="100">
        <f t="shared" si="1"/>
        <v>0</v>
      </c>
      <c r="N24" s="100">
        <f t="shared" si="2"/>
        <v>0</v>
      </c>
      <c r="O24" s="100">
        <f t="shared" si="3"/>
        <v>0</v>
      </c>
    </row>
    <row r="25" spans="1:15" ht="27">
      <c r="A25" s="67" t="s">
        <v>117</v>
      </c>
      <c r="B25" s="69" t="s">
        <v>843</v>
      </c>
      <c r="C25" s="67" t="s">
        <v>848</v>
      </c>
      <c r="D25" s="67" t="s">
        <v>125</v>
      </c>
      <c r="E25" s="67" t="s">
        <v>3</v>
      </c>
      <c r="F25" s="67">
        <v>2</v>
      </c>
      <c r="G25" s="69" t="s">
        <v>712</v>
      </c>
      <c r="H25" s="67" t="s">
        <v>712</v>
      </c>
      <c r="I25" s="67" t="s">
        <v>850</v>
      </c>
      <c r="J25" s="67" t="s">
        <v>849</v>
      </c>
      <c r="K25" s="67">
        <v>2</v>
      </c>
      <c r="L25" s="100">
        <f t="shared" si="0"/>
        <v>1</v>
      </c>
      <c r="M25" s="100">
        <f t="shared" si="1"/>
        <v>0</v>
      </c>
      <c r="N25" s="100">
        <f t="shared" si="2"/>
        <v>0</v>
      </c>
      <c r="O25" s="100">
        <f t="shared" si="3"/>
        <v>0</v>
      </c>
    </row>
    <row r="26" spans="1:15" ht="27">
      <c r="A26" s="67" t="s">
        <v>117</v>
      </c>
      <c r="B26" s="69" t="s">
        <v>843</v>
      </c>
      <c r="C26" s="67" t="s">
        <v>848</v>
      </c>
      <c r="D26" s="67" t="s">
        <v>3</v>
      </c>
      <c r="E26" s="67" t="s">
        <v>3</v>
      </c>
      <c r="F26" s="67">
        <v>1</v>
      </c>
      <c r="G26" s="69" t="s">
        <v>712</v>
      </c>
      <c r="H26" s="67" t="s">
        <v>712</v>
      </c>
      <c r="I26" s="67" t="s">
        <v>847</v>
      </c>
      <c r="J26" s="67" t="s">
        <v>846</v>
      </c>
      <c r="K26" s="67">
        <v>2</v>
      </c>
      <c r="L26" s="100">
        <f t="shared" si="0"/>
        <v>1</v>
      </c>
      <c r="M26" s="100">
        <f t="shared" si="1"/>
        <v>0</v>
      </c>
      <c r="N26" s="100">
        <f t="shared" si="2"/>
        <v>0</v>
      </c>
      <c r="O26" s="100">
        <f t="shared" si="3"/>
        <v>0</v>
      </c>
    </row>
    <row r="27" spans="1:15" ht="27">
      <c r="A27" s="67" t="s">
        <v>117</v>
      </c>
      <c r="B27" s="69" t="s">
        <v>843</v>
      </c>
      <c r="C27" s="67" t="s">
        <v>845</v>
      </c>
      <c r="D27" s="67" t="s">
        <v>3</v>
      </c>
      <c r="E27" s="67" t="s">
        <v>3</v>
      </c>
      <c r="F27" s="67">
        <v>1</v>
      </c>
      <c r="G27" s="69" t="s">
        <v>712</v>
      </c>
      <c r="H27" s="67" t="s">
        <v>712</v>
      </c>
      <c r="I27" s="69" t="s">
        <v>1290</v>
      </c>
      <c r="J27" s="69" t="s">
        <v>1291</v>
      </c>
      <c r="K27" s="67">
        <v>2</v>
      </c>
      <c r="L27" s="100">
        <f t="shared" si="0"/>
        <v>1</v>
      </c>
      <c r="M27" s="100">
        <f t="shared" si="1"/>
        <v>0</v>
      </c>
      <c r="N27" s="100">
        <f t="shared" si="2"/>
        <v>0</v>
      </c>
      <c r="O27" s="100">
        <f t="shared" si="3"/>
        <v>0</v>
      </c>
    </row>
    <row r="28" spans="1:15" ht="27">
      <c r="A28" s="67" t="s">
        <v>176</v>
      </c>
      <c r="B28" s="67" t="s">
        <v>863</v>
      </c>
      <c r="C28" s="67" t="s">
        <v>862</v>
      </c>
      <c r="D28" s="67" t="s">
        <v>3</v>
      </c>
      <c r="E28" s="67" t="s">
        <v>3</v>
      </c>
      <c r="F28" s="67">
        <v>1</v>
      </c>
      <c r="G28" s="69" t="s">
        <v>861</v>
      </c>
      <c r="H28" s="67" t="s">
        <v>712</v>
      </c>
      <c r="I28" s="70" t="s">
        <v>1288</v>
      </c>
      <c r="J28" s="69" t="s">
        <v>1289</v>
      </c>
      <c r="K28" s="67">
        <v>7.5</v>
      </c>
      <c r="L28" s="100">
        <f t="shared" si="0"/>
        <v>1</v>
      </c>
      <c r="M28" s="100">
        <f t="shared" si="1"/>
        <v>0</v>
      </c>
      <c r="N28" s="100">
        <f t="shared" si="2"/>
        <v>0</v>
      </c>
      <c r="O28" s="100">
        <f t="shared" si="3"/>
        <v>0</v>
      </c>
    </row>
    <row r="29" spans="1:15">
      <c r="A29" s="15" t="s">
        <v>114</v>
      </c>
      <c r="B29" s="16" t="s">
        <v>714</v>
      </c>
      <c r="C29" s="67" t="s">
        <v>717</v>
      </c>
      <c r="D29" s="67" t="s">
        <v>3</v>
      </c>
      <c r="E29" s="67" t="s">
        <v>3</v>
      </c>
      <c r="F29" s="67">
        <v>2</v>
      </c>
      <c r="G29" s="70" t="s">
        <v>712</v>
      </c>
      <c r="H29" s="68" t="s">
        <v>712</v>
      </c>
      <c r="I29" s="67" t="s">
        <v>719</v>
      </c>
      <c r="J29" s="15" t="s">
        <v>718</v>
      </c>
      <c r="K29" s="67">
        <v>7.5</v>
      </c>
      <c r="L29" s="100">
        <f t="shared" si="0"/>
        <v>1</v>
      </c>
      <c r="M29" s="100">
        <f t="shared" si="1"/>
        <v>0</v>
      </c>
      <c r="N29" s="100">
        <f t="shared" si="2"/>
        <v>0</v>
      </c>
      <c r="O29" s="100">
        <f t="shared" si="3"/>
        <v>0</v>
      </c>
    </row>
    <row r="30" spans="1:15">
      <c r="A30" s="15" t="s">
        <v>114</v>
      </c>
      <c r="B30" s="16" t="s">
        <v>714</v>
      </c>
      <c r="C30" s="67" t="s">
        <v>717</v>
      </c>
      <c r="D30" s="67" t="s">
        <v>3</v>
      </c>
      <c r="E30" s="67" t="s">
        <v>3</v>
      </c>
      <c r="F30" s="67">
        <v>1</v>
      </c>
      <c r="G30" s="70" t="s">
        <v>712</v>
      </c>
      <c r="H30" s="67" t="s">
        <v>18</v>
      </c>
      <c r="I30" s="67" t="s">
        <v>716</v>
      </c>
      <c r="J30" s="15" t="s">
        <v>715</v>
      </c>
      <c r="K30" s="67">
        <v>7.5</v>
      </c>
      <c r="L30" s="100">
        <f t="shared" si="0"/>
        <v>1</v>
      </c>
      <c r="M30" s="100">
        <f t="shared" si="1"/>
        <v>0</v>
      </c>
      <c r="N30" s="100">
        <f t="shared" si="2"/>
        <v>0</v>
      </c>
      <c r="O30" s="100">
        <f t="shared" si="3"/>
        <v>0</v>
      </c>
    </row>
    <row r="31" spans="1:15">
      <c r="A31" s="15" t="s">
        <v>114</v>
      </c>
      <c r="B31" s="16" t="s">
        <v>714</v>
      </c>
      <c r="C31" s="67" t="s">
        <v>713</v>
      </c>
      <c r="D31" s="67" t="s">
        <v>3</v>
      </c>
      <c r="E31" s="67" t="s">
        <v>3</v>
      </c>
      <c r="F31" s="67">
        <v>2</v>
      </c>
      <c r="G31" s="70" t="s">
        <v>712</v>
      </c>
      <c r="H31" s="68" t="s">
        <v>712</v>
      </c>
      <c r="I31" s="67" t="s">
        <v>722</v>
      </c>
      <c r="J31" s="15" t="s">
        <v>721</v>
      </c>
      <c r="K31" s="67">
        <v>2</v>
      </c>
      <c r="L31" s="100">
        <f t="shared" si="0"/>
        <v>1</v>
      </c>
      <c r="M31" s="100">
        <f t="shared" si="1"/>
        <v>0</v>
      </c>
      <c r="N31" s="100">
        <f t="shared" si="2"/>
        <v>0</v>
      </c>
      <c r="O31" s="100">
        <f t="shared" si="3"/>
        <v>0</v>
      </c>
    </row>
    <row r="32" spans="1:15">
      <c r="A32" s="15" t="s">
        <v>114</v>
      </c>
      <c r="B32" s="16" t="s">
        <v>714</v>
      </c>
      <c r="C32" s="67" t="s">
        <v>713</v>
      </c>
      <c r="D32" s="67" t="s">
        <v>3</v>
      </c>
      <c r="E32" s="67" t="s">
        <v>3</v>
      </c>
      <c r="F32" s="67">
        <v>1</v>
      </c>
      <c r="G32" s="70" t="s">
        <v>712</v>
      </c>
      <c r="H32" s="67" t="s">
        <v>18</v>
      </c>
      <c r="I32" s="67" t="s">
        <v>711</v>
      </c>
      <c r="J32" s="15" t="s">
        <v>710</v>
      </c>
      <c r="K32" s="67">
        <v>2</v>
      </c>
      <c r="L32" s="100">
        <f t="shared" si="0"/>
        <v>1</v>
      </c>
      <c r="M32" s="100">
        <f t="shared" si="1"/>
        <v>0</v>
      </c>
      <c r="N32" s="100">
        <f t="shared" si="2"/>
        <v>0</v>
      </c>
      <c r="O32" s="100">
        <f t="shared" si="3"/>
        <v>0</v>
      </c>
    </row>
    <row r="33" spans="1:15" ht="27">
      <c r="A33" s="67" t="s">
        <v>117</v>
      </c>
      <c r="B33" s="69" t="s">
        <v>843</v>
      </c>
      <c r="C33" s="67" t="s">
        <v>844</v>
      </c>
      <c r="D33" s="67" t="s">
        <v>3</v>
      </c>
      <c r="E33" s="67" t="s">
        <v>3</v>
      </c>
      <c r="F33" s="67">
        <v>1</v>
      </c>
      <c r="G33" s="69" t="s">
        <v>712</v>
      </c>
      <c r="H33" s="67" t="s">
        <v>712</v>
      </c>
      <c r="I33" s="69" t="s">
        <v>1292</v>
      </c>
      <c r="J33" s="69" t="s">
        <v>1293</v>
      </c>
      <c r="K33" s="67">
        <v>2</v>
      </c>
      <c r="L33" s="100">
        <f t="shared" si="0"/>
        <v>1</v>
      </c>
      <c r="M33" s="100">
        <f t="shared" si="1"/>
        <v>0</v>
      </c>
      <c r="N33" s="100">
        <f t="shared" si="2"/>
        <v>0</v>
      </c>
      <c r="O33" s="100">
        <f t="shared" si="3"/>
        <v>0</v>
      </c>
    </row>
    <row r="34" spans="1:15">
      <c r="A34" s="15" t="s">
        <v>114</v>
      </c>
      <c r="B34" s="16" t="s">
        <v>755</v>
      </c>
      <c r="C34" s="67" t="s">
        <v>754</v>
      </c>
      <c r="D34" s="67" t="s">
        <v>3</v>
      </c>
      <c r="E34" s="67" t="s">
        <v>3</v>
      </c>
      <c r="F34" s="67">
        <v>2</v>
      </c>
      <c r="G34" s="70" t="s">
        <v>712</v>
      </c>
      <c r="H34" s="67" t="s">
        <v>100</v>
      </c>
      <c r="I34" s="67" t="s">
        <v>759</v>
      </c>
      <c r="J34" s="15" t="s">
        <v>758</v>
      </c>
      <c r="K34" s="67">
        <v>2</v>
      </c>
      <c r="L34" s="100">
        <f t="shared" si="0"/>
        <v>1</v>
      </c>
      <c r="M34" s="100">
        <f t="shared" si="1"/>
        <v>0</v>
      </c>
      <c r="N34" s="100">
        <f t="shared" si="2"/>
        <v>0</v>
      </c>
      <c r="O34" s="100">
        <f t="shared" si="3"/>
        <v>0</v>
      </c>
    </row>
    <row r="35" spans="1:15">
      <c r="A35" s="15" t="s">
        <v>114</v>
      </c>
      <c r="B35" s="16" t="s">
        <v>755</v>
      </c>
      <c r="C35" s="67" t="s">
        <v>754</v>
      </c>
      <c r="D35" s="67" t="s">
        <v>671</v>
      </c>
      <c r="E35" s="67" t="s">
        <v>3</v>
      </c>
      <c r="F35" s="67">
        <v>2</v>
      </c>
      <c r="G35" s="69" t="s">
        <v>733</v>
      </c>
      <c r="H35" s="68" t="s">
        <v>712</v>
      </c>
      <c r="I35" s="67" t="s">
        <v>757</v>
      </c>
      <c r="J35" s="15" t="s">
        <v>756</v>
      </c>
      <c r="K35" s="67">
        <v>2</v>
      </c>
      <c r="L35" s="100">
        <f t="shared" si="0"/>
        <v>1</v>
      </c>
      <c r="M35" s="100">
        <f t="shared" si="1"/>
        <v>0</v>
      </c>
      <c r="N35" s="100">
        <f t="shared" si="2"/>
        <v>0</v>
      </c>
      <c r="O35" s="100">
        <f t="shared" si="3"/>
        <v>0</v>
      </c>
    </row>
    <row r="36" spans="1:15">
      <c r="A36" s="15" t="s">
        <v>114</v>
      </c>
      <c r="B36" s="16" t="s">
        <v>755</v>
      </c>
      <c r="C36" s="67" t="s">
        <v>754</v>
      </c>
      <c r="D36" s="67" t="s">
        <v>671</v>
      </c>
      <c r="E36" s="67" t="s">
        <v>3</v>
      </c>
      <c r="F36" s="67">
        <v>2</v>
      </c>
      <c r="G36" s="69" t="s">
        <v>314</v>
      </c>
      <c r="H36" s="68" t="s">
        <v>712</v>
      </c>
      <c r="I36" s="67" t="s">
        <v>735</v>
      </c>
      <c r="J36" s="15" t="s">
        <v>753</v>
      </c>
      <c r="K36" s="67">
        <v>1</v>
      </c>
      <c r="L36" s="100">
        <f t="shared" si="0"/>
        <v>1</v>
      </c>
      <c r="M36" s="100">
        <f t="shared" si="1"/>
        <v>0</v>
      </c>
      <c r="N36" s="100">
        <f t="shared" si="2"/>
        <v>0</v>
      </c>
      <c r="O36" s="100">
        <f t="shared" si="3"/>
        <v>0</v>
      </c>
    </row>
    <row r="37" spans="1:15">
      <c r="A37" s="67" t="s">
        <v>117</v>
      </c>
      <c r="B37" s="67"/>
      <c r="C37" s="67" t="s">
        <v>788</v>
      </c>
      <c r="D37" s="67" t="s">
        <v>7</v>
      </c>
      <c r="E37" s="67" t="s">
        <v>7</v>
      </c>
      <c r="F37" s="67">
        <v>4</v>
      </c>
      <c r="G37" s="70" t="s">
        <v>811</v>
      </c>
      <c r="H37" s="68" t="s">
        <v>135</v>
      </c>
      <c r="I37" s="67" t="s">
        <v>810</v>
      </c>
      <c r="J37" s="67" t="s">
        <v>809</v>
      </c>
      <c r="K37" s="67">
        <v>1</v>
      </c>
      <c r="L37" s="100">
        <f t="shared" si="0"/>
        <v>0</v>
      </c>
      <c r="M37" s="100">
        <f t="shared" si="1"/>
        <v>0</v>
      </c>
      <c r="N37" s="100">
        <f t="shared" si="2"/>
        <v>1</v>
      </c>
      <c r="O37" s="100">
        <f t="shared" si="3"/>
        <v>0</v>
      </c>
    </row>
    <row r="38" spans="1:15">
      <c r="A38" s="67" t="s">
        <v>117</v>
      </c>
      <c r="B38" s="69" t="s">
        <v>764</v>
      </c>
      <c r="C38" s="67" t="s">
        <v>788</v>
      </c>
      <c r="D38" s="67" t="s">
        <v>7</v>
      </c>
      <c r="E38" s="67" t="s">
        <v>7</v>
      </c>
      <c r="F38" s="67">
        <v>5</v>
      </c>
      <c r="G38" s="69" t="s">
        <v>808</v>
      </c>
      <c r="H38" s="67" t="s">
        <v>135</v>
      </c>
      <c r="I38" s="67" t="s">
        <v>841</v>
      </c>
      <c r="J38" s="67" t="s">
        <v>840</v>
      </c>
      <c r="K38" s="67">
        <v>1</v>
      </c>
      <c r="L38" s="100">
        <f t="shared" si="0"/>
        <v>0</v>
      </c>
      <c r="M38" s="100">
        <f t="shared" si="1"/>
        <v>0</v>
      </c>
      <c r="N38" s="100">
        <f t="shared" si="2"/>
        <v>1</v>
      </c>
      <c r="O38" s="100">
        <f t="shared" si="3"/>
        <v>0</v>
      </c>
    </row>
    <row r="39" spans="1:15">
      <c r="A39" s="67" t="s">
        <v>117</v>
      </c>
      <c r="B39" s="67"/>
      <c r="C39" s="67" t="s">
        <v>788</v>
      </c>
      <c r="D39" s="67" t="s">
        <v>7</v>
      </c>
      <c r="E39" s="67" t="s">
        <v>7</v>
      </c>
      <c r="F39" s="67">
        <v>5</v>
      </c>
      <c r="G39" s="70" t="s">
        <v>808</v>
      </c>
      <c r="H39" s="68" t="s">
        <v>135</v>
      </c>
      <c r="I39" s="67" t="s">
        <v>807</v>
      </c>
      <c r="J39" s="67" t="s">
        <v>806</v>
      </c>
      <c r="K39" s="67">
        <v>1</v>
      </c>
      <c r="L39" s="100">
        <f t="shared" si="0"/>
        <v>0</v>
      </c>
      <c r="M39" s="100">
        <f t="shared" si="1"/>
        <v>0</v>
      </c>
      <c r="N39" s="100">
        <f t="shared" si="2"/>
        <v>1</v>
      </c>
      <c r="O39" s="100">
        <f t="shared" si="3"/>
        <v>0</v>
      </c>
    </row>
    <row r="40" spans="1:15">
      <c r="A40" s="67" t="s">
        <v>117</v>
      </c>
      <c r="B40" s="67"/>
      <c r="C40" s="67" t="s">
        <v>788</v>
      </c>
      <c r="D40" s="67" t="s">
        <v>671</v>
      </c>
      <c r="E40" s="67" t="s">
        <v>3</v>
      </c>
      <c r="F40" s="67">
        <v>3</v>
      </c>
      <c r="G40" s="70" t="s">
        <v>805</v>
      </c>
      <c r="H40" s="68" t="s">
        <v>135</v>
      </c>
      <c r="I40" s="67" t="s">
        <v>804</v>
      </c>
      <c r="J40" s="67" t="s">
        <v>803</v>
      </c>
      <c r="K40" s="67">
        <v>1</v>
      </c>
      <c r="L40" s="100">
        <f t="shared" si="0"/>
        <v>1</v>
      </c>
      <c r="M40" s="100">
        <f t="shared" si="1"/>
        <v>0</v>
      </c>
      <c r="N40" s="100">
        <f t="shared" si="2"/>
        <v>0</v>
      </c>
      <c r="O40" s="100">
        <f t="shared" si="3"/>
        <v>0</v>
      </c>
    </row>
    <row r="41" spans="1:15">
      <c r="A41" s="67" t="s">
        <v>117</v>
      </c>
      <c r="B41" s="69" t="s">
        <v>764</v>
      </c>
      <c r="C41" s="67" t="s">
        <v>788</v>
      </c>
      <c r="D41" s="67" t="s">
        <v>671</v>
      </c>
      <c r="E41" s="67" t="s">
        <v>3</v>
      </c>
      <c r="F41" s="67">
        <v>3</v>
      </c>
      <c r="G41" s="69" t="s">
        <v>805</v>
      </c>
      <c r="H41" s="67" t="s">
        <v>135</v>
      </c>
      <c r="I41" s="67" t="s">
        <v>839</v>
      </c>
      <c r="J41" s="67" t="s">
        <v>838</v>
      </c>
      <c r="K41" s="67">
        <v>1</v>
      </c>
      <c r="L41" s="100">
        <f t="shared" si="0"/>
        <v>1</v>
      </c>
      <c r="M41" s="100">
        <f t="shared" si="1"/>
        <v>0</v>
      </c>
      <c r="N41" s="100">
        <f t="shared" si="2"/>
        <v>0</v>
      </c>
      <c r="O41" s="100">
        <f t="shared" si="3"/>
        <v>0</v>
      </c>
    </row>
    <row r="42" spans="1:15">
      <c r="A42" s="67" t="s">
        <v>117</v>
      </c>
      <c r="B42" s="67"/>
      <c r="C42" s="67" t="s">
        <v>788</v>
      </c>
      <c r="D42" s="67" t="s">
        <v>125</v>
      </c>
      <c r="E42" s="67" t="s">
        <v>238</v>
      </c>
      <c r="F42" s="67">
        <v>7.5</v>
      </c>
      <c r="G42" s="69" t="s">
        <v>712</v>
      </c>
      <c r="H42" s="67" t="s">
        <v>712</v>
      </c>
      <c r="I42" s="67" t="s">
        <v>802</v>
      </c>
      <c r="J42" s="67" t="s">
        <v>801</v>
      </c>
      <c r="K42" s="67">
        <v>1</v>
      </c>
      <c r="L42" s="100">
        <f t="shared" si="0"/>
        <v>0</v>
      </c>
      <c r="M42" s="100">
        <f t="shared" si="1"/>
        <v>1</v>
      </c>
      <c r="N42" s="100">
        <f t="shared" si="2"/>
        <v>0</v>
      </c>
      <c r="O42" s="100">
        <f t="shared" si="3"/>
        <v>0</v>
      </c>
    </row>
    <row r="43" spans="1:15">
      <c r="A43" s="67" t="s">
        <v>117</v>
      </c>
      <c r="B43" s="67"/>
      <c r="C43" s="67" t="s">
        <v>788</v>
      </c>
      <c r="D43" s="67" t="s">
        <v>125</v>
      </c>
      <c r="E43" s="67" t="s">
        <v>238</v>
      </c>
      <c r="F43" s="67">
        <v>7.5</v>
      </c>
      <c r="G43" s="69" t="s">
        <v>712</v>
      </c>
      <c r="H43" s="67" t="s">
        <v>712</v>
      </c>
      <c r="I43" s="67" t="s">
        <v>800</v>
      </c>
      <c r="J43" s="67" t="s">
        <v>799</v>
      </c>
      <c r="K43" s="67">
        <v>1</v>
      </c>
      <c r="L43" s="100">
        <f t="shared" si="0"/>
        <v>0</v>
      </c>
      <c r="M43" s="100">
        <f t="shared" si="1"/>
        <v>1</v>
      </c>
      <c r="N43" s="100">
        <f t="shared" si="2"/>
        <v>0</v>
      </c>
      <c r="O43" s="100">
        <f t="shared" si="3"/>
        <v>0</v>
      </c>
    </row>
    <row r="44" spans="1:15" ht="27">
      <c r="A44" s="67" t="s">
        <v>117</v>
      </c>
      <c r="B44" s="69" t="s">
        <v>764</v>
      </c>
      <c r="C44" s="67" t="s">
        <v>788</v>
      </c>
      <c r="D44" s="67" t="s">
        <v>671</v>
      </c>
      <c r="E44" s="67" t="s">
        <v>3</v>
      </c>
      <c r="F44" s="67">
        <v>2</v>
      </c>
      <c r="G44" s="69" t="s">
        <v>1302</v>
      </c>
      <c r="H44" s="67" t="s">
        <v>135</v>
      </c>
      <c r="I44" s="69" t="s">
        <v>1303</v>
      </c>
      <c r="J44" s="69" t="s">
        <v>1304</v>
      </c>
      <c r="K44" s="67">
        <v>1</v>
      </c>
      <c r="L44" s="100">
        <f t="shared" si="0"/>
        <v>1</v>
      </c>
      <c r="M44" s="100">
        <f t="shared" si="1"/>
        <v>0</v>
      </c>
      <c r="N44" s="100">
        <f t="shared" si="2"/>
        <v>0</v>
      </c>
      <c r="O44" s="100">
        <f t="shared" si="3"/>
        <v>0</v>
      </c>
    </row>
    <row r="45" spans="1:15">
      <c r="A45" s="67" t="s">
        <v>117</v>
      </c>
      <c r="B45" s="67"/>
      <c r="C45" s="67" t="s">
        <v>788</v>
      </c>
      <c r="D45" s="67" t="s">
        <v>125</v>
      </c>
      <c r="E45" s="67" t="s">
        <v>238</v>
      </c>
      <c r="F45" s="67">
        <v>7.5</v>
      </c>
      <c r="G45" s="69" t="s">
        <v>712</v>
      </c>
      <c r="H45" s="67" t="s">
        <v>712</v>
      </c>
      <c r="I45" s="67" t="s">
        <v>798</v>
      </c>
      <c r="J45" s="67" t="s">
        <v>797</v>
      </c>
      <c r="K45" s="67">
        <v>1</v>
      </c>
      <c r="L45" s="100">
        <f t="shared" si="0"/>
        <v>0</v>
      </c>
      <c r="M45" s="100">
        <f t="shared" si="1"/>
        <v>1</v>
      </c>
      <c r="N45" s="100">
        <f t="shared" si="2"/>
        <v>0</v>
      </c>
      <c r="O45" s="100">
        <f t="shared" si="3"/>
        <v>0</v>
      </c>
    </row>
    <row r="46" spans="1:15">
      <c r="A46" s="67" t="s">
        <v>117</v>
      </c>
      <c r="B46" s="67"/>
      <c r="C46" s="67" t="s">
        <v>788</v>
      </c>
      <c r="D46" s="67" t="s">
        <v>125</v>
      </c>
      <c r="E46" s="67" t="s">
        <v>238</v>
      </c>
      <c r="F46" s="67">
        <v>7.5</v>
      </c>
      <c r="G46" s="69" t="s">
        <v>712</v>
      </c>
      <c r="H46" s="67" t="s">
        <v>712</v>
      </c>
      <c r="I46" s="67" t="s">
        <v>796</v>
      </c>
      <c r="J46" s="67" t="s">
        <v>795</v>
      </c>
      <c r="K46" s="67">
        <v>2</v>
      </c>
      <c r="L46" s="100">
        <f t="shared" si="0"/>
        <v>0</v>
      </c>
      <c r="M46" s="100">
        <f t="shared" si="1"/>
        <v>1</v>
      </c>
      <c r="N46" s="100">
        <f t="shared" si="2"/>
        <v>0</v>
      </c>
      <c r="O46" s="100">
        <f t="shared" si="3"/>
        <v>0</v>
      </c>
    </row>
    <row r="47" spans="1:15">
      <c r="A47" s="67" t="s">
        <v>117</v>
      </c>
      <c r="B47" s="67"/>
      <c r="C47" s="67" t="s">
        <v>788</v>
      </c>
      <c r="D47" s="67" t="s">
        <v>125</v>
      </c>
      <c r="E47" s="67" t="s">
        <v>238</v>
      </c>
      <c r="F47" s="67">
        <v>7.5</v>
      </c>
      <c r="G47" s="69" t="s">
        <v>712</v>
      </c>
      <c r="H47" s="67" t="s">
        <v>712</v>
      </c>
      <c r="I47" s="67" t="s">
        <v>794</v>
      </c>
      <c r="J47" s="67" t="s">
        <v>793</v>
      </c>
      <c r="K47" s="67">
        <v>2</v>
      </c>
      <c r="L47" s="100">
        <f t="shared" si="0"/>
        <v>0</v>
      </c>
      <c r="M47" s="100">
        <f t="shared" si="1"/>
        <v>1</v>
      </c>
      <c r="N47" s="100">
        <f t="shared" si="2"/>
        <v>0</v>
      </c>
      <c r="O47" s="100">
        <f t="shared" si="3"/>
        <v>0</v>
      </c>
    </row>
    <row r="48" spans="1:15">
      <c r="A48" s="67" t="s">
        <v>117</v>
      </c>
      <c r="B48" s="67"/>
      <c r="C48" s="67" t="s">
        <v>788</v>
      </c>
      <c r="D48" s="67" t="s">
        <v>125</v>
      </c>
      <c r="E48" s="67" t="s">
        <v>238</v>
      </c>
      <c r="F48" s="67">
        <v>7.5</v>
      </c>
      <c r="G48" s="69" t="s">
        <v>712</v>
      </c>
      <c r="H48" s="67" t="s">
        <v>712</v>
      </c>
      <c r="I48" s="67" t="s">
        <v>792</v>
      </c>
      <c r="J48" s="67" t="s">
        <v>791</v>
      </c>
      <c r="K48" s="67">
        <v>1.5</v>
      </c>
      <c r="L48" s="100">
        <f t="shared" si="0"/>
        <v>0</v>
      </c>
      <c r="M48" s="100">
        <f t="shared" si="1"/>
        <v>1</v>
      </c>
      <c r="N48" s="100">
        <f t="shared" si="2"/>
        <v>0</v>
      </c>
      <c r="O48" s="100">
        <f t="shared" si="3"/>
        <v>0</v>
      </c>
    </row>
    <row r="49" spans="1:15">
      <c r="A49" s="67" t="s">
        <v>117</v>
      </c>
      <c r="B49" s="67"/>
      <c r="C49" s="67" t="s">
        <v>788</v>
      </c>
      <c r="D49" s="67" t="s">
        <v>125</v>
      </c>
      <c r="E49" s="67" t="s">
        <v>238</v>
      </c>
      <c r="F49" s="67">
        <v>7.5</v>
      </c>
      <c r="G49" s="69" t="s">
        <v>712</v>
      </c>
      <c r="H49" s="67" t="s">
        <v>712</v>
      </c>
      <c r="I49" s="67" t="s">
        <v>790</v>
      </c>
      <c r="J49" s="67" t="s">
        <v>789</v>
      </c>
      <c r="K49" s="67">
        <v>1</v>
      </c>
      <c r="L49" s="100">
        <f t="shared" si="0"/>
        <v>0</v>
      </c>
      <c r="M49" s="100">
        <f t="shared" si="1"/>
        <v>1</v>
      </c>
      <c r="N49" s="100">
        <f t="shared" si="2"/>
        <v>0</v>
      </c>
      <c r="O49" s="100">
        <f t="shared" si="3"/>
        <v>0</v>
      </c>
    </row>
    <row r="50" spans="1:15">
      <c r="A50" s="67" t="s">
        <v>117</v>
      </c>
      <c r="B50" s="67"/>
      <c r="C50" s="67" t="s">
        <v>788</v>
      </c>
      <c r="D50" s="67" t="s">
        <v>125</v>
      </c>
      <c r="E50" s="67" t="s">
        <v>238</v>
      </c>
      <c r="F50" s="67">
        <v>7.5</v>
      </c>
      <c r="G50" s="69" t="s">
        <v>712</v>
      </c>
      <c r="H50" s="67" t="s">
        <v>712</v>
      </c>
      <c r="I50" s="67" t="s">
        <v>787</v>
      </c>
      <c r="J50" s="67" t="s">
        <v>786</v>
      </c>
      <c r="K50" s="67">
        <v>2</v>
      </c>
      <c r="L50" s="100">
        <f t="shared" si="0"/>
        <v>0</v>
      </c>
      <c r="M50" s="100">
        <f t="shared" si="1"/>
        <v>1</v>
      </c>
      <c r="N50" s="100">
        <f t="shared" si="2"/>
        <v>0</v>
      </c>
      <c r="O50" s="100">
        <f t="shared" si="3"/>
        <v>0</v>
      </c>
    </row>
    <row r="51" spans="1:15">
      <c r="A51" s="67" t="s">
        <v>117</v>
      </c>
      <c r="B51" s="69" t="s">
        <v>764</v>
      </c>
      <c r="C51" s="67" t="s">
        <v>788</v>
      </c>
      <c r="D51" s="67" t="s">
        <v>671</v>
      </c>
      <c r="E51" s="67" t="s">
        <v>3</v>
      </c>
      <c r="F51" s="67">
        <v>2</v>
      </c>
      <c r="G51" s="69" t="s">
        <v>831</v>
      </c>
      <c r="H51" s="67" t="s">
        <v>135</v>
      </c>
      <c r="I51" s="67" t="s">
        <v>837</v>
      </c>
      <c r="J51" s="67" t="s">
        <v>836</v>
      </c>
      <c r="K51" s="67">
        <v>2</v>
      </c>
      <c r="L51" s="100">
        <f t="shared" si="0"/>
        <v>1</v>
      </c>
      <c r="M51" s="100">
        <f t="shared" si="1"/>
        <v>0</v>
      </c>
      <c r="N51" s="100">
        <f t="shared" si="2"/>
        <v>0</v>
      </c>
      <c r="O51" s="100">
        <f t="shared" si="3"/>
        <v>0</v>
      </c>
    </row>
    <row r="52" spans="1:15">
      <c r="A52" s="67" t="s">
        <v>117</v>
      </c>
      <c r="B52" s="69" t="s">
        <v>764</v>
      </c>
      <c r="C52" s="67" t="s">
        <v>788</v>
      </c>
      <c r="D52" s="67" t="s">
        <v>671</v>
      </c>
      <c r="E52" s="67" t="s">
        <v>3</v>
      </c>
      <c r="F52" s="67">
        <v>2</v>
      </c>
      <c r="G52" s="69" t="s">
        <v>831</v>
      </c>
      <c r="H52" s="67" t="s">
        <v>135</v>
      </c>
      <c r="I52" s="67" t="s">
        <v>835</v>
      </c>
      <c r="J52" s="67" t="s">
        <v>834</v>
      </c>
      <c r="K52" s="67">
        <v>2</v>
      </c>
      <c r="L52" s="100">
        <f t="shared" si="0"/>
        <v>1</v>
      </c>
      <c r="M52" s="100">
        <f t="shared" si="1"/>
        <v>0</v>
      </c>
      <c r="N52" s="100">
        <f t="shared" si="2"/>
        <v>0</v>
      </c>
      <c r="O52" s="100">
        <f t="shared" si="3"/>
        <v>0</v>
      </c>
    </row>
    <row r="53" spans="1:15">
      <c r="A53" s="67" t="s">
        <v>117</v>
      </c>
      <c r="B53" s="69" t="s">
        <v>764</v>
      </c>
      <c r="C53" s="67" t="s">
        <v>788</v>
      </c>
      <c r="D53" s="67" t="s">
        <v>671</v>
      </c>
      <c r="E53" s="67" t="s">
        <v>3</v>
      </c>
      <c r="F53" s="67">
        <v>2</v>
      </c>
      <c r="G53" s="69" t="s">
        <v>831</v>
      </c>
      <c r="H53" s="67" t="s">
        <v>135</v>
      </c>
      <c r="I53" s="67" t="s">
        <v>833</v>
      </c>
      <c r="J53" s="67" t="s">
        <v>832</v>
      </c>
      <c r="K53" s="67">
        <v>2</v>
      </c>
      <c r="L53" s="100">
        <f t="shared" si="0"/>
        <v>1</v>
      </c>
      <c r="M53" s="100">
        <f t="shared" si="1"/>
        <v>0</v>
      </c>
      <c r="N53" s="100">
        <f t="shared" si="2"/>
        <v>0</v>
      </c>
      <c r="O53" s="100">
        <f t="shared" si="3"/>
        <v>0</v>
      </c>
    </row>
    <row r="54" spans="1:15">
      <c r="A54" s="67" t="s">
        <v>117</v>
      </c>
      <c r="B54" s="69" t="s">
        <v>764</v>
      </c>
      <c r="C54" s="67" t="s">
        <v>788</v>
      </c>
      <c r="D54" s="67" t="s">
        <v>671</v>
      </c>
      <c r="E54" s="67" t="s">
        <v>3</v>
      </c>
      <c r="F54" s="67">
        <v>2</v>
      </c>
      <c r="G54" s="69" t="s">
        <v>831</v>
      </c>
      <c r="H54" s="67" t="s">
        <v>135</v>
      </c>
      <c r="I54" s="67" t="s">
        <v>830</v>
      </c>
      <c r="J54" s="67" t="s">
        <v>829</v>
      </c>
      <c r="K54" s="67">
        <v>1.5</v>
      </c>
      <c r="L54" s="100">
        <f t="shared" si="0"/>
        <v>1</v>
      </c>
      <c r="M54" s="100">
        <f t="shared" si="1"/>
        <v>0</v>
      </c>
      <c r="N54" s="100">
        <f t="shared" si="2"/>
        <v>0</v>
      </c>
      <c r="O54" s="100">
        <f t="shared" si="3"/>
        <v>0</v>
      </c>
    </row>
    <row r="55" spans="1:15">
      <c r="A55" s="67" t="s">
        <v>117</v>
      </c>
      <c r="B55" s="69" t="s">
        <v>764</v>
      </c>
      <c r="C55" s="67" t="s">
        <v>788</v>
      </c>
      <c r="D55" s="67" t="s">
        <v>7</v>
      </c>
      <c r="E55" s="67" t="s">
        <v>7</v>
      </c>
      <c r="F55" s="67">
        <v>7.5</v>
      </c>
      <c r="G55" s="70" t="s">
        <v>824</v>
      </c>
      <c r="H55" s="67" t="s">
        <v>135</v>
      </c>
      <c r="I55" s="67" t="s">
        <v>828</v>
      </c>
      <c r="J55" s="67" t="s">
        <v>827</v>
      </c>
      <c r="K55" s="67">
        <v>2</v>
      </c>
      <c r="L55" s="100">
        <f t="shared" si="0"/>
        <v>0</v>
      </c>
      <c r="M55" s="100">
        <f t="shared" si="1"/>
        <v>0</v>
      </c>
      <c r="N55" s="100">
        <f t="shared" si="2"/>
        <v>1</v>
      </c>
      <c r="O55" s="100">
        <f t="shared" si="3"/>
        <v>0</v>
      </c>
    </row>
    <row r="56" spans="1:15">
      <c r="A56" s="67" t="s">
        <v>117</v>
      </c>
      <c r="B56" s="69" t="s">
        <v>764</v>
      </c>
      <c r="C56" s="67" t="s">
        <v>788</v>
      </c>
      <c r="D56" s="67" t="s">
        <v>7</v>
      </c>
      <c r="E56" s="67" t="s">
        <v>7</v>
      </c>
      <c r="F56" s="67">
        <v>7.5</v>
      </c>
      <c r="G56" s="69" t="s">
        <v>824</v>
      </c>
      <c r="H56" s="67" t="s">
        <v>135</v>
      </c>
      <c r="I56" s="67" t="s">
        <v>826</v>
      </c>
      <c r="J56" s="67" t="s">
        <v>825</v>
      </c>
      <c r="K56" s="67">
        <v>2</v>
      </c>
      <c r="L56" s="100">
        <f t="shared" si="0"/>
        <v>0</v>
      </c>
      <c r="M56" s="100">
        <f t="shared" si="1"/>
        <v>0</v>
      </c>
      <c r="N56" s="100">
        <f t="shared" si="2"/>
        <v>1</v>
      </c>
      <c r="O56" s="100">
        <f t="shared" si="3"/>
        <v>0</v>
      </c>
    </row>
    <row r="57" spans="1:15">
      <c r="A57" s="67" t="s">
        <v>117</v>
      </c>
      <c r="B57" s="69" t="s">
        <v>764</v>
      </c>
      <c r="C57" s="67" t="s">
        <v>788</v>
      </c>
      <c r="D57" s="67" t="s">
        <v>7</v>
      </c>
      <c r="E57" s="67" t="s">
        <v>7</v>
      </c>
      <c r="F57" s="67">
        <v>7.5</v>
      </c>
      <c r="G57" s="69" t="s">
        <v>824</v>
      </c>
      <c r="H57" s="67" t="s">
        <v>135</v>
      </c>
      <c r="I57" s="67" t="s">
        <v>823</v>
      </c>
      <c r="J57" s="67" t="s">
        <v>822</v>
      </c>
      <c r="K57" s="67">
        <v>2</v>
      </c>
      <c r="L57" s="100">
        <f t="shared" si="0"/>
        <v>0</v>
      </c>
      <c r="M57" s="100">
        <f t="shared" si="1"/>
        <v>0</v>
      </c>
      <c r="N57" s="100">
        <f t="shared" si="2"/>
        <v>1</v>
      </c>
      <c r="O57" s="100">
        <f t="shared" si="3"/>
        <v>0</v>
      </c>
    </row>
    <row r="58" spans="1:15">
      <c r="A58" s="67" t="s">
        <v>117</v>
      </c>
      <c r="B58" s="69" t="s">
        <v>764</v>
      </c>
      <c r="C58" s="67" t="s">
        <v>788</v>
      </c>
      <c r="D58" s="67" t="s">
        <v>7</v>
      </c>
      <c r="E58" s="67" t="s">
        <v>7</v>
      </c>
      <c r="F58" s="67">
        <v>2</v>
      </c>
      <c r="G58" s="69" t="s">
        <v>819</v>
      </c>
      <c r="H58" s="67" t="s">
        <v>135</v>
      </c>
      <c r="I58" s="67" t="s">
        <v>821</v>
      </c>
      <c r="J58" s="67" t="s">
        <v>820</v>
      </c>
      <c r="K58" s="67">
        <v>1</v>
      </c>
      <c r="L58" s="100">
        <f t="shared" si="0"/>
        <v>0</v>
      </c>
      <c r="M58" s="100">
        <f t="shared" si="1"/>
        <v>0</v>
      </c>
      <c r="N58" s="100">
        <f t="shared" si="2"/>
        <v>1</v>
      </c>
      <c r="O58" s="100">
        <f t="shared" si="3"/>
        <v>0</v>
      </c>
    </row>
    <row r="59" spans="1:15">
      <c r="A59" s="67" t="s">
        <v>117</v>
      </c>
      <c r="B59" s="69" t="s">
        <v>764</v>
      </c>
      <c r="C59" s="67" t="s">
        <v>788</v>
      </c>
      <c r="D59" s="67" t="s">
        <v>7</v>
      </c>
      <c r="E59" s="67" t="s">
        <v>7</v>
      </c>
      <c r="F59" s="67">
        <v>2</v>
      </c>
      <c r="G59" s="69" t="s">
        <v>819</v>
      </c>
      <c r="H59" s="67" t="s">
        <v>135</v>
      </c>
      <c r="I59" s="67" t="s">
        <v>818</v>
      </c>
      <c r="J59" s="67" t="s">
        <v>817</v>
      </c>
      <c r="K59" s="67">
        <v>2</v>
      </c>
      <c r="L59" s="100">
        <f t="shared" si="0"/>
        <v>0</v>
      </c>
      <c r="M59" s="100">
        <f t="shared" si="1"/>
        <v>0</v>
      </c>
      <c r="N59" s="100">
        <f t="shared" si="2"/>
        <v>1</v>
      </c>
      <c r="O59" s="100">
        <f t="shared" si="3"/>
        <v>0</v>
      </c>
    </row>
    <row r="60" spans="1:15">
      <c r="A60" s="67" t="s">
        <v>117</v>
      </c>
      <c r="B60" s="69" t="s">
        <v>764</v>
      </c>
      <c r="C60" s="67" t="s">
        <v>788</v>
      </c>
      <c r="D60" s="68" t="s">
        <v>3</v>
      </c>
      <c r="E60" s="68" t="s">
        <v>3</v>
      </c>
      <c r="F60" s="68">
        <v>2</v>
      </c>
      <c r="G60" s="70" t="s">
        <v>712</v>
      </c>
      <c r="H60" s="68" t="s">
        <v>190</v>
      </c>
      <c r="I60" s="67" t="s">
        <v>813</v>
      </c>
      <c r="J60" s="67" t="s">
        <v>812</v>
      </c>
      <c r="K60" s="67">
        <v>2</v>
      </c>
      <c r="L60" s="100">
        <f t="shared" si="0"/>
        <v>1</v>
      </c>
      <c r="M60" s="100">
        <f t="shared" si="1"/>
        <v>0</v>
      </c>
      <c r="N60" s="100">
        <f t="shared" si="2"/>
        <v>0</v>
      </c>
      <c r="O60" s="100">
        <f t="shared" si="3"/>
        <v>0</v>
      </c>
    </row>
    <row r="61" spans="1:15">
      <c r="A61" s="15" t="s">
        <v>114</v>
      </c>
      <c r="B61" s="16" t="s">
        <v>739</v>
      </c>
      <c r="C61" s="67" t="s">
        <v>752</v>
      </c>
      <c r="D61" s="67" t="s">
        <v>3</v>
      </c>
      <c r="E61" s="67" t="s">
        <v>3</v>
      </c>
      <c r="F61" s="67">
        <v>1</v>
      </c>
      <c r="G61" s="70" t="s">
        <v>712</v>
      </c>
      <c r="H61" s="67" t="s">
        <v>18</v>
      </c>
      <c r="I61" s="67" t="s">
        <v>751</v>
      </c>
      <c r="J61" s="15" t="s">
        <v>750</v>
      </c>
      <c r="K61" s="67">
        <v>1</v>
      </c>
      <c r="L61" s="100">
        <f t="shared" si="0"/>
        <v>1</v>
      </c>
      <c r="M61" s="100">
        <f t="shared" si="1"/>
        <v>0</v>
      </c>
      <c r="N61" s="100">
        <f t="shared" si="2"/>
        <v>0</v>
      </c>
      <c r="O61" s="100">
        <f t="shared" si="3"/>
        <v>0</v>
      </c>
    </row>
    <row r="62" spans="1:15" ht="27">
      <c r="A62" s="15" t="s">
        <v>114</v>
      </c>
      <c r="B62" s="16" t="s">
        <v>730</v>
      </c>
      <c r="C62" s="67" t="s">
        <v>729</v>
      </c>
      <c r="D62" s="67" t="s">
        <v>3</v>
      </c>
      <c r="E62" s="67" t="s">
        <v>3</v>
      </c>
      <c r="F62" s="67">
        <v>2</v>
      </c>
      <c r="G62" s="69" t="s">
        <v>724</v>
      </c>
      <c r="H62" s="67" t="s">
        <v>18</v>
      </c>
      <c r="I62" s="69" t="s">
        <v>1286</v>
      </c>
      <c r="J62" s="16" t="s">
        <v>1287</v>
      </c>
      <c r="K62" s="67">
        <v>2</v>
      </c>
      <c r="L62" s="100">
        <f t="shared" si="0"/>
        <v>1</v>
      </c>
      <c r="M62" s="100">
        <f t="shared" si="1"/>
        <v>0</v>
      </c>
      <c r="N62" s="100">
        <f t="shared" si="2"/>
        <v>0</v>
      </c>
      <c r="O62" s="100">
        <f t="shared" si="3"/>
        <v>0</v>
      </c>
    </row>
    <row r="63" spans="1:15">
      <c r="A63" s="15" t="s">
        <v>114</v>
      </c>
      <c r="B63" s="16" t="s">
        <v>730</v>
      </c>
      <c r="C63" s="67" t="s">
        <v>729</v>
      </c>
      <c r="D63" s="67" t="s">
        <v>671</v>
      </c>
      <c r="E63" s="67" t="s">
        <v>3</v>
      </c>
      <c r="F63" s="67">
        <v>2</v>
      </c>
      <c r="G63" s="69" t="s">
        <v>733</v>
      </c>
      <c r="H63" s="68" t="s">
        <v>712</v>
      </c>
      <c r="I63" s="67" t="s">
        <v>732</v>
      </c>
      <c r="J63" s="15" t="s">
        <v>731</v>
      </c>
      <c r="K63" s="67" t="s">
        <v>720</v>
      </c>
      <c r="L63" s="100">
        <f t="shared" si="0"/>
        <v>1</v>
      </c>
      <c r="M63" s="100">
        <f t="shared" si="1"/>
        <v>0</v>
      </c>
      <c r="N63" s="100">
        <f t="shared" si="2"/>
        <v>0</v>
      </c>
      <c r="O63" s="100">
        <f t="shared" si="3"/>
        <v>0</v>
      </c>
    </row>
    <row r="64" spans="1:15">
      <c r="A64" s="15" t="s">
        <v>114</v>
      </c>
      <c r="B64" s="16" t="s">
        <v>730</v>
      </c>
      <c r="C64" s="67" t="s">
        <v>729</v>
      </c>
      <c r="D64" s="67" t="s">
        <v>671</v>
      </c>
      <c r="E64" s="67" t="s">
        <v>3</v>
      </c>
      <c r="F64" s="67">
        <v>2</v>
      </c>
      <c r="G64" s="69" t="s">
        <v>728</v>
      </c>
      <c r="H64" s="68" t="s">
        <v>712</v>
      </c>
      <c r="I64" s="67" t="s">
        <v>727</v>
      </c>
      <c r="J64" s="15" t="s">
        <v>726</v>
      </c>
      <c r="K64" s="67" t="s">
        <v>720</v>
      </c>
      <c r="L64" s="100">
        <f t="shared" si="0"/>
        <v>1</v>
      </c>
      <c r="M64" s="100">
        <f t="shared" si="1"/>
        <v>0</v>
      </c>
      <c r="N64" s="100">
        <f t="shared" si="2"/>
        <v>0</v>
      </c>
      <c r="O64" s="100">
        <f t="shared" si="3"/>
        <v>0</v>
      </c>
    </row>
    <row r="65" spans="1:15">
      <c r="A65" s="67" t="s">
        <v>117</v>
      </c>
      <c r="B65" s="67"/>
      <c r="C65" s="67" t="s">
        <v>781</v>
      </c>
      <c r="D65" s="67" t="s">
        <v>3</v>
      </c>
      <c r="E65" s="67" t="s">
        <v>3</v>
      </c>
      <c r="F65" s="67">
        <v>1</v>
      </c>
      <c r="G65" s="69" t="s">
        <v>712</v>
      </c>
      <c r="H65" s="67" t="s">
        <v>712</v>
      </c>
      <c r="I65" s="67" t="s">
        <v>780</v>
      </c>
      <c r="J65" s="67" t="s">
        <v>779</v>
      </c>
      <c r="K65" s="67">
        <v>1</v>
      </c>
      <c r="L65" s="100">
        <f t="shared" si="0"/>
        <v>1</v>
      </c>
      <c r="M65" s="100">
        <f t="shared" si="1"/>
        <v>0</v>
      </c>
      <c r="N65" s="100">
        <f t="shared" si="2"/>
        <v>0</v>
      </c>
      <c r="O65" s="100">
        <f t="shared" si="3"/>
        <v>0</v>
      </c>
    </row>
    <row r="66" spans="1:15">
      <c r="A66" s="15" t="s">
        <v>114</v>
      </c>
      <c r="B66" s="16" t="s">
        <v>739</v>
      </c>
      <c r="C66" s="67" t="s">
        <v>738</v>
      </c>
      <c r="D66" s="67" t="s">
        <v>3</v>
      </c>
      <c r="E66" s="67" t="s">
        <v>3</v>
      </c>
      <c r="F66" s="67">
        <v>1.5</v>
      </c>
      <c r="G66" s="70" t="s">
        <v>712</v>
      </c>
      <c r="H66" s="68" t="s">
        <v>712</v>
      </c>
      <c r="I66" s="67" t="s">
        <v>746</v>
      </c>
      <c r="J66" s="15"/>
      <c r="K66" s="67">
        <v>1</v>
      </c>
      <c r="L66" s="100">
        <f t="shared" si="0"/>
        <v>1</v>
      </c>
      <c r="M66" s="100">
        <f t="shared" si="1"/>
        <v>0</v>
      </c>
      <c r="N66" s="100">
        <f t="shared" si="2"/>
        <v>0</v>
      </c>
      <c r="O66" s="100">
        <f t="shared" si="3"/>
        <v>0</v>
      </c>
    </row>
    <row r="67" spans="1:15">
      <c r="A67" s="15" t="s">
        <v>114</v>
      </c>
      <c r="B67" s="16" t="s">
        <v>739</v>
      </c>
      <c r="C67" s="67" t="s">
        <v>738</v>
      </c>
      <c r="D67" s="67" t="s">
        <v>3</v>
      </c>
      <c r="E67" s="67" t="s">
        <v>3</v>
      </c>
      <c r="F67" s="67">
        <v>1.5</v>
      </c>
      <c r="G67" s="70" t="s">
        <v>712</v>
      </c>
      <c r="H67" s="68" t="s">
        <v>712</v>
      </c>
      <c r="I67" s="67" t="s">
        <v>737</v>
      </c>
      <c r="J67" s="15" t="s">
        <v>736</v>
      </c>
      <c r="K67" s="67">
        <v>2</v>
      </c>
      <c r="L67" s="100">
        <f t="shared" si="0"/>
        <v>1</v>
      </c>
      <c r="M67" s="100">
        <f t="shared" si="1"/>
        <v>0</v>
      </c>
      <c r="N67" s="100">
        <f t="shared" si="2"/>
        <v>0</v>
      </c>
      <c r="O67" s="100">
        <f t="shared" si="3"/>
        <v>0</v>
      </c>
    </row>
    <row r="68" spans="1:15">
      <c r="A68" s="15" t="s">
        <v>114</v>
      </c>
      <c r="B68" s="16" t="s">
        <v>739</v>
      </c>
      <c r="C68" s="67" t="s">
        <v>747</v>
      </c>
      <c r="D68" s="67" t="s">
        <v>3</v>
      </c>
      <c r="E68" s="67" t="s">
        <v>3</v>
      </c>
      <c r="F68" s="67">
        <v>1</v>
      </c>
      <c r="G68" s="70" t="s">
        <v>712</v>
      </c>
      <c r="H68" s="67" t="s">
        <v>18</v>
      </c>
      <c r="I68" s="67" t="s">
        <v>749</v>
      </c>
      <c r="J68" s="15" t="s">
        <v>748</v>
      </c>
      <c r="K68" s="68">
        <v>2</v>
      </c>
      <c r="L68" s="100">
        <f t="shared" ref="L68:L69" si="4">IF(E68="minisplit",1,0)</f>
        <v>1</v>
      </c>
      <c r="M68" s="100">
        <f t="shared" ref="M68:M69" si="5">IF(E68="remota",1,0)</f>
        <v>0</v>
      </c>
      <c r="N68" s="100">
        <f t="shared" ref="N68:N69" si="6">IF(E68="paquete",1,0)</f>
        <v>0</v>
      </c>
      <c r="O68" s="100">
        <f t="shared" ref="O68:O69" si="7">IF(E68="ventana",1,0)</f>
        <v>0</v>
      </c>
    </row>
    <row r="69" spans="1:15" ht="27">
      <c r="A69" s="15" t="s">
        <v>114</v>
      </c>
      <c r="B69" s="16" t="s">
        <v>739</v>
      </c>
      <c r="C69" s="67" t="s">
        <v>747</v>
      </c>
      <c r="D69" s="68" t="s">
        <v>238</v>
      </c>
      <c r="E69" s="68" t="s">
        <v>238</v>
      </c>
      <c r="F69" s="67">
        <v>5</v>
      </c>
      <c r="G69" s="69" t="s">
        <v>1282</v>
      </c>
      <c r="H69" s="67" t="s">
        <v>17</v>
      </c>
      <c r="I69" s="69" t="s">
        <v>1280</v>
      </c>
      <c r="J69" s="16" t="s">
        <v>1281</v>
      </c>
      <c r="K69" s="67">
        <v>1</v>
      </c>
      <c r="L69" s="100">
        <f t="shared" si="4"/>
        <v>0</v>
      </c>
      <c r="M69" s="100">
        <f t="shared" si="5"/>
        <v>1</v>
      </c>
      <c r="N69" s="100">
        <f t="shared" si="6"/>
        <v>0</v>
      </c>
      <c r="O69" s="100">
        <f t="shared" si="7"/>
        <v>0</v>
      </c>
    </row>
    <row r="72" spans="1:15">
      <c r="F72">
        <f>+COUNTA(A3:A69)</f>
        <v>67</v>
      </c>
      <c r="G72" t="s">
        <v>1234</v>
      </c>
      <c r="J72" s="104"/>
      <c r="K72" s="101">
        <f>SUBTOTAL(109,K65:K69)</f>
        <v>7</v>
      </c>
      <c r="L72" s="101">
        <f>SUBTOTAL(109,L3:L69)</f>
        <v>45</v>
      </c>
      <c r="M72" s="101">
        <f t="shared" ref="M72:O72" si="8">SUBTOTAL(109,M3:M69)</f>
        <v>14</v>
      </c>
      <c r="N72" s="101">
        <f t="shared" si="8"/>
        <v>8</v>
      </c>
      <c r="O72" s="101">
        <f t="shared" si="8"/>
        <v>0</v>
      </c>
    </row>
    <row r="73" spans="1:15">
      <c r="F73">
        <f>+SUM(F3:F69)</f>
        <v>205.5</v>
      </c>
      <c r="G73" t="s">
        <v>1235</v>
      </c>
      <c r="J73" s="104"/>
      <c r="K73" s="104"/>
      <c r="L73" s="104"/>
      <c r="M73" s="104"/>
      <c r="N73" s="104"/>
    </row>
    <row r="74" spans="1:15">
      <c r="J74" s="109" t="s">
        <v>1246</v>
      </c>
      <c r="K74" s="110">
        <f>SUM(K72:N72)</f>
        <v>74</v>
      </c>
      <c r="L74" s="110">
        <f>SUM(L72:O72)</f>
        <v>67</v>
      </c>
      <c r="M74" s="104"/>
      <c r="N74" s="104"/>
    </row>
  </sheetData>
  <autoFilter ref="A2:J69">
    <sortState ref="A3:I70">
      <sortCondition ref="C2:C70"/>
    </sortState>
  </autoFilter>
  <sortState ref="A3:O83">
    <sortCondition ref="I3:I83"/>
    <sortCondition ref="A3:A83"/>
  </sortState>
  <pageMargins left="0.7" right="0.7" top="0.75" bottom="0.75" header="0.3" footer="0.3"/>
  <pageSetup scale="5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3"/>
  <sheetViews>
    <sheetView topLeftCell="C100" zoomScale="80" zoomScaleNormal="80" workbookViewId="0">
      <selection activeCell="R7" sqref="R7"/>
    </sheetView>
  </sheetViews>
  <sheetFormatPr baseColWidth="10" defaultRowHeight="14.25"/>
  <cols>
    <col min="1" max="1" width="12.875" bestFit="1" customWidth="1"/>
    <col min="2" max="2" width="41.75" customWidth="1"/>
    <col min="3" max="3" width="48" style="116" customWidth="1"/>
    <col min="4" max="4" width="19.375" bestFit="1" customWidth="1"/>
    <col min="5" max="5" width="10.25" bestFit="1" customWidth="1"/>
    <col min="6" max="6" width="21.375" customWidth="1"/>
    <col min="7" max="7" width="7.75" bestFit="1" customWidth="1"/>
    <col min="8" max="8" width="30" customWidth="1"/>
    <col min="9" max="9" width="23.25" customWidth="1"/>
  </cols>
  <sheetData>
    <row r="2" spans="1:13" ht="36">
      <c r="A2" s="7" t="s">
        <v>1</v>
      </c>
      <c r="B2" s="7" t="s">
        <v>12</v>
      </c>
      <c r="C2" s="114" t="s">
        <v>13</v>
      </c>
      <c r="D2" s="7" t="s">
        <v>2</v>
      </c>
      <c r="E2" s="8" t="s">
        <v>4</v>
      </c>
      <c r="F2" s="8" t="s">
        <v>5</v>
      </c>
      <c r="G2" s="7" t="s">
        <v>6</v>
      </c>
      <c r="H2" s="7" t="s">
        <v>11</v>
      </c>
      <c r="I2" s="7" t="s">
        <v>14</v>
      </c>
      <c r="J2" s="102" t="s">
        <v>1240</v>
      </c>
      <c r="K2" s="102" t="s">
        <v>1241</v>
      </c>
      <c r="L2" s="102" t="s">
        <v>1242</v>
      </c>
      <c r="M2" s="102" t="s">
        <v>1243</v>
      </c>
    </row>
    <row r="3" spans="1:13" ht="32.25" customHeight="1">
      <c r="A3" s="15" t="s">
        <v>114</v>
      </c>
      <c r="B3" s="16" t="s">
        <v>874</v>
      </c>
      <c r="C3" s="115" t="s">
        <v>875</v>
      </c>
      <c r="D3" s="67" t="s">
        <v>7</v>
      </c>
      <c r="E3" s="67">
        <v>5</v>
      </c>
      <c r="F3" s="70" t="s">
        <v>876</v>
      </c>
      <c r="G3" s="68" t="s">
        <v>18</v>
      </c>
      <c r="H3" s="67" t="s">
        <v>877</v>
      </c>
      <c r="I3" s="15" t="s">
        <v>878</v>
      </c>
      <c r="J3" s="100">
        <f t="shared" ref="J3:J64" si="0">IF(D3="minisplit",1,0)</f>
        <v>0</v>
      </c>
      <c r="K3" s="100">
        <f t="shared" ref="K3:K64" si="1">IF(D3="remota",1,0)</f>
        <v>0</v>
      </c>
      <c r="L3" s="100">
        <f t="shared" ref="L3:L64" si="2">IF(D3="paquete",1,0)</f>
        <v>1</v>
      </c>
      <c r="M3" s="100">
        <f t="shared" ref="M3:M64" si="3">IF(D3="ventana",1,0)</f>
        <v>0</v>
      </c>
    </row>
    <row r="4" spans="1:13" ht="27">
      <c r="A4" s="15" t="s">
        <v>114</v>
      </c>
      <c r="B4" s="16" t="s">
        <v>872</v>
      </c>
      <c r="C4" s="115" t="s">
        <v>873</v>
      </c>
      <c r="D4" s="67" t="s">
        <v>3</v>
      </c>
      <c r="E4" s="67">
        <v>2</v>
      </c>
      <c r="F4" s="70" t="s">
        <v>879</v>
      </c>
      <c r="G4" s="68" t="s">
        <v>100</v>
      </c>
      <c r="H4" s="67" t="s">
        <v>880</v>
      </c>
      <c r="I4" s="15" t="s">
        <v>881</v>
      </c>
      <c r="J4" s="100">
        <f t="shared" si="0"/>
        <v>1</v>
      </c>
      <c r="K4" s="100">
        <f t="shared" si="1"/>
        <v>0</v>
      </c>
      <c r="L4" s="100">
        <f t="shared" si="2"/>
        <v>0</v>
      </c>
      <c r="M4" s="100">
        <f t="shared" si="3"/>
        <v>0</v>
      </c>
    </row>
    <row r="5" spans="1:13">
      <c r="A5" s="15" t="s">
        <v>114</v>
      </c>
      <c r="B5" s="16" t="s">
        <v>882</v>
      </c>
      <c r="C5" s="115" t="s">
        <v>883</v>
      </c>
      <c r="D5" s="67" t="s">
        <v>7</v>
      </c>
      <c r="E5" s="67">
        <v>10</v>
      </c>
      <c r="F5" s="70" t="s">
        <v>884</v>
      </c>
      <c r="G5" s="68" t="s">
        <v>18</v>
      </c>
      <c r="H5" s="67" t="s">
        <v>885</v>
      </c>
      <c r="I5" s="15" t="s">
        <v>886</v>
      </c>
      <c r="J5" s="100">
        <f t="shared" si="0"/>
        <v>0</v>
      </c>
      <c r="K5" s="100">
        <f t="shared" si="1"/>
        <v>0</v>
      </c>
      <c r="L5" s="100">
        <f t="shared" si="2"/>
        <v>1</v>
      </c>
      <c r="M5" s="100">
        <f t="shared" si="3"/>
        <v>0</v>
      </c>
    </row>
    <row r="6" spans="1:13" ht="27">
      <c r="A6" s="15" t="s">
        <v>114</v>
      </c>
      <c r="B6" s="16" t="s">
        <v>872</v>
      </c>
      <c r="C6" s="115" t="s">
        <v>873</v>
      </c>
      <c r="D6" s="67" t="s">
        <v>238</v>
      </c>
      <c r="E6" s="67">
        <v>10</v>
      </c>
      <c r="F6" s="70" t="s">
        <v>887</v>
      </c>
      <c r="G6" s="68" t="s">
        <v>18</v>
      </c>
      <c r="H6" s="67" t="s">
        <v>888</v>
      </c>
      <c r="I6" s="15" t="s">
        <v>889</v>
      </c>
      <c r="J6" s="100">
        <f t="shared" si="0"/>
        <v>0</v>
      </c>
      <c r="K6" s="100">
        <f t="shared" si="1"/>
        <v>1</v>
      </c>
      <c r="L6" s="100">
        <f t="shared" si="2"/>
        <v>0</v>
      </c>
      <c r="M6" s="100">
        <f t="shared" si="3"/>
        <v>0</v>
      </c>
    </row>
    <row r="7" spans="1:13" ht="27">
      <c r="A7" s="15" t="s">
        <v>114</v>
      </c>
      <c r="B7" s="16" t="s">
        <v>890</v>
      </c>
      <c r="C7" s="115" t="s">
        <v>891</v>
      </c>
      <c r="D7" s="67" t="s">
        <v>3</v>
      </c>
      <c r="E7" s="67">
        <v>1</v>
      </c>
      <c r="F7" s="70" t="s">
        <v>892</v>
      </c>
      <c r="G7" s="68" t="s">
        <v>190</v>
      </c>
      <c r="H7" s="67" t="s">
        <v>893</v>
      </c>
      <c r="I7" s="15" t="s">
        <v>308</v>
      </c>
      <c r="J7" s="100">
        <f t="shared" si="0"/>
        <v>1</v>
      </c>
      <c r="K7" s="100">
        <f t="shared" si="1"/>
        <v>0</v>
      </c>
      <c r="L7" s="100">
        <f t="shared" si="2"/>
        <v>0</v>
      </c>
      <c r="M7" s="100">
        <f t="shared" si="3"/>
        <v>0</v>
      </c>
    </row>
    <row r="8" spans="1:13" ht="27" customHeight="1">
      <c r="A8" s="15" t="s">
        <v>114</v>
      </c>
      <c r="B8" s="16" t="s">
        <v>894</v>
      </c>
      <c r="C8" s="115" t="s">
        <v>895</v>
      </c>
      <c r="D8" s="67" t="s">
        <v>3</v>
      </c>
      <c r="E8" s="67">
        <v>2</v>
      </c>
      <c r="F8" s="70" t="s">
        <v>879</v>
      </c>
      <c r="G8" s="68" t="s">
        <v>100</v>
      </c>
      <c r="H8" s="67" t="s">
        <v>896</v>
      </c>
      <c r="I8" s="15" t="s">
        <v>308</v>
      </c>
      <c r="J8" s="100">
        <f t="shared" si="0"/>
        <v>1</v>
      </c>
      <c r="K8" s="100">
        <f t="shared" si="1"/>
        <v>0</v>
      </c>
      <c r="L8" s="100">
        <f t="shared" si="2"/>
        <v>0</v>
      </c>
      <c r="M8" s="100">
        <f t="shared" si="3"/>
        <v>0</v>
      </c>
    </row>
    <row r="9" spans="1:13">
      <c r="A9" s="15" t="s">
        <v>114</v>
      </c>
      <c r="B9" s="16" t="s">
        <v>897</v>
      </c>
      <c r="C9" s="115" t="s">
        <v>898</v>
      </c>
      <c r="D9" s="67" t="s">
        <v>238</v>
      </c>
      <c r="E9" s="67">
        <v>5</v>
      </c>
      <c r="F9" s="70" t="s">
        <v>899</v>
      </c>
      <c r="G9" s="68" t="s">
        <v>100</v>
      </c>
      <c r="H9" s="67" t="s">
        <v>900</v>
      </c>
      <c r="I9" s="15" t="s">
        <v>901</v>
      </c>
      <c r="J9" s="100">
        <f t="shared" si="0"/>
        <v>0</v>
      </c>
      <c r="K9" s="100">
        <f t="shared" si="1"/>
        <v>1</v>
      </c>
      <c r="L9" s="100">
        <f t="shared" si="2"/>
        <v>0</v>
      </c>
      <c r="M9" s="100">
        <f t="shared" si="3"/>
        <v>0</v>
      </c>
    </row>
    <row r="10" spans="1:13" ht="27.75" customHeight="1">
      <c r="A10" s="15" t="s">
        <v>114</v>
      </c>
      <c r="B10" s="16" t="s">
        <v>902</v>
      </c>
      <c r="C10" s="115" t="s">
        <v>903</v>
      </c>
      <c r="D10" s="67" t="s">
        <v>238</v>
      </c>
      <c r="E10" s="67">
        <v>7.5</v>
      </c>
      <c r="F10" s="70" t="s">
        <v>904</v>
      </c>
      <c r="G10" s="68" t="s">
        <v>135</v>
      </c>
      <c r="H10" s="67" t="s">
        <v>905</v>
      </c>
      <c r="I10" s="15" t="s">
        <v>906</v>
      </c>
      <c r="J10" s="100">
        <f t="shared" si="0"/>
        <v>0</v>
      </c>
      <c r="K10" s="100">
        <f t="shared" si="1"/>
        <v>1</v>
      </c>
      <c r="L10" s="100">
        <f t="shared" si="2"/>
        <v>0</v>
      </c>
      <c r="M10" s="100">
        <f t="shared" si="3"/>
        <v>0</v>
      </c>
    </row>
    <row r="11" spans="1:13">
      <c r="A11" s="15" t="s">
        <v>114</v>
      </c>
      <c r="B11" s="16" t="s">
        <v>907</v>
      </c>
      <c r="C11" s="115" t="s">
        <v>908</v>
      </c>
      <c r="D11" s="67" t="s">
        <v>3</v>
      </c>
      <c r="E11" s="67">
        <v>1.5</v>
      </c>
      <c r="F11" s="70" t="s">
        <v>909</v>
      </c>
      <c r="G11" s="68" t="s">
        <v>88</v>
      </c>
      <c r="H11" s="67" t="s">
        <v>910</v>
      </c>
      <c r="I11" s="15" t="s">
        <v>308</v>
      </c>
      <c r="J11" s="100">
        <f t="shared" si="0"/>
        <v>1</v>
      </c>
      <c r="K11" s="100">
        <f t="shared" si="1"/>
        <v>0</v>
      </c>
      <c r="L11" s="100">
        <f t="shared" si="2"/>
        <v>0</v>
      </c>
      <c r="M11" s="100">
        <f t="shared" si="3"/>
        <v>0</v>
      </c>
    </row>
    <row r="12" spans="1:13">
      <c r="A12" s="15" t="s">
        <v>114</v>
      </c>
      <c r="B12" s="16" t="s">
        <v>911</v>
      </c>
      <c r="C12" s="115" t="s">
        <v>912</v>
      </c>
      <c r="D12" s="67" t="s">
        <v>238</v>
      </c>
      <c r="E12" s="67">
        <v>4</v>
      </c>
      <c r="F12" s="70" t="s">
        <v>913</v>
      </c>
      <c r="G12" s="68" t="s">
        <v>18</v>
      </c>
      <c r="H12" s="67" t="s">
        <v>914</v>
      </c>
      <c r="I12" s="15" t="s">
        <v>915</v>
      </c>
      <c r="J12" s="100">
        <f t="shared" si="0"/>
        <v>0</v>
      </c>
      <c r="K12" s="100">
        <f t="shared" si="1"/>
        <v>1</v>
      </c>
      <c r="L12" s="100">
        <f t="shared" si="2"/>
        <v>0</v>
      </c>
      <c r="M12" s="100">
        <f t="shared" si="3"/>
        <v>0</v>
      </c>
    </row>
    <row r="13" spans="1:13" ht="27">
      <c r="A13" s="15" t="s">
        <v>114</v>
      </c>
      <c r="B13" s="16" t="s">
        <v>916</v>
      </c>
      <c r="C13" s="115" t="s">
        <v>917</v>
      </c>
      <c r="D13" s="67" t="s">
        <v>3</v>
      </c>
      <c r="E13" s="67">
        <v>2</v>
      </c>
      <c r="F13" s="70" t="s">
        <v>310</v>
      </c>
      <c r="G13" s="68" t="s">
        <v>18</v>
      </c>
      <c r="H13" s="67" t="s">
        <v>918</v>
      </c>
      <c r="I13" s="15" t="s">
        <v>308</v>
      </c>
      <c r="J13" s="100">
        <f t="shared" si="0"/>
        <v>1</v>
      </c>
      <c r="K13" s="100">
        <f t="shared" si="1"/>
        <v>0</v>
      </c>
      <c r="L13" s="100">
        <f t="shared" si="2"/>
        <v>0</v>
      </c>
      <c r="M13" s="100">
        <f t="shared" si="3"/>
        <v>0</v>
      </c>
    </row>
    <row r="14" spans="1:13" ht="48.75" customHeight="1">
      <c r="A14" s="15" t="s">
        <v>114</v>
      </c>
      <c r="B14" s="16" t="s">
        <v>919</v>
      </c>
      <c r="C14" s="115" t="s">
        <v>920</v>
      </c>
      <c r="D14" s="67" t="s">
        <v>238</v>
      </c>
      <c r="E14" s="67">
        <v>7.5</v>
      </c>
      <c r="F14" s="70" t="s">
        <v>921</v>
      </c>
      <c r="G14" s="68" t="s">
        <v>18</v>
      </c>
      <c r="H14" s="67" t="s">
        <v>922</v>
      </c>
      <c r="I14" s="15" t="s">
        <v>923</v>
      </c>
      <c r="J14" s="100">
        <f t="shared" si="0"/>
        <v>0</v>
      </c>
      <c r="K14" s="100">
        <f t="shared" si="1"/>
        <v>1</v>
      </c>
      <c r="L14" s="100">
        <f t="shared" si="2"/>
        <v>0</v>
      </c>
      <c r="M14" s="100">
        <f t="shared" si="3"/>
        <v>0</v>
      </c>
    </row>
    <row r="15" spans="1:13" ht="37.5" customHeight="1">
      <c r="A15" s="15" t="s">
        <v>114</v>
      </c>
      <c r="B15" s="16" t="s">
        <v>919</v>
      </c>
      <c r="C15" s="115" t="s">
        <v>920</v>
      </c>
      <c r="D15" s="67" t="s">
        <v>238</v>
      </c>
      <c r="E15" s="67">
        <v>7.5</v>
      </c>
      <c r="F15" s="70" t="s">
        <v>921</v>
      </c>
      <c r="G15" s="68" t="s">
        <v>18</v>
      </c>
      <c r="H15" s="67" t="s">
        <v>924</v>
      </c>
      <c r="I15" s="15" t="s">
        <v>925</v>
      </c>
      <c r="J15" s="100">
        <f t="shared" si="0"/>
        <v>0</v>
      </c>
      <c r="K15" s="100">
        <f t="shared" si="1"/>
        <v>1</v>
      </c>
      <c r="L15" s="100">
        <f t="shared" si="2"/>
        <v>0</v>
      </c>
      <c r="M15" s="100">
        <f t="shared" si="3"/>
        <v>0</v>
      </c>
    </row>
    <row r="16" spans="1:13" ht="32.25" customHeight="1">
      <c r="A16" s="15" t="s">
        <v>114</v>
      </c>
      <c r="B16" s="16" t="s">
        <v>919</v>
      </c>
      <c r="C16" s="115" t="s">
        <v>920</v>
      </c>
      <c r="D16" s="67" t="s">
        <v>238</v>
      </c>
      <c r="E16" s="67">
        <v>7.5</v>
      </c>
      <c r="F16" s="70" t="s">
        <v>926</v>
      </c>
      <c r="G16" s="68" t="s">
        <v>18</v>
      </c>
      <c r="H16" s="67" t="s">
        <v>927</v>
      </c>
      <c r="I16" s="15" t="s">
        <v>928</v>
      </c>
      <c r="J16" s="100">
        <f t="shared" si="0"/>
        <v>0</v>
      </c>
      <c r="K16" s="100">
        <f t="shared" si="1"/>
        <v>1</v>
      </c>
      <c r="L16" s="100">
        <f t="shared" si="2"/>
        <v>0</v>
      </c>
      <c r="M16" s="100">
        <f t="shared" si="3"/>
        <v>0</v>
      </c>
    </row>
    <row r="17" spans="1:13" ht="36" customHeight="1">
      <c r="A17" s="15" t="s">
        <v>114</v>
      </c>
      <c r="B17" s="16" t="s">
        <v>919</v>
      </c>
      <c r="C17" s="115" t="s">
        <v>920</v>
      </c>
      <c r="D17" s="67" t="s">
        <v>238</v>
      </c>
      <c r="E17" s="67">
        <v>7.5</v>
      </c>
      <c r="F17" s="70" t="s">
        <v>926</v>
      </c>
      <c r="G17" s="68" t="s">
        <v>18</v>
      </c>
      <c r="H17" s="67" t="s">
        <v>929</v>
      </c>
      <c r="I17" s="15" t="s">
        <v>930</v>
      </c>
      <c r="J17" s="100">
        <f t="shared" si="0"/>
        <v>0</v>
      </c>
      <c r="K17" s="100">
        <f t="shared" si="1"/>
        <v>1</v>
      </c>
      <c r="L17" s="100">
        <f t="shared" si="2"/>
        <v>0</v>
      </c>
      <c r="M17" s="100">
        <f t="shared" si="3"/>
        <v>0</v>
      </c>
    </row>
    <row r="18" spans="1:13" ht="36" customHeight="1">
      <c r="A18" s="15" t="s">
        <v>114</v>
      </c>
      <c r="B18" s="16" t="s">
        <v>931</v>
      </c>
      <c r="C18" s="115" t="s">
        <v>932</v>
      </c>
      <c r="D18" s="67" t="s">
        <v>3</v>
      </c>
      <c r="E18" s="67">
        <v>1.5</v>
      </c>
      <c r="F18" s="70" t="s">
        <v>933</v>
      </c>
      <c r="G18" s="68" t="s">
        <v>18</v>
      </c>
      <c r="H18" s="67" t="s">
        <v>934</v>
      </c>
      <c r="I18" s="15" t="s">
        <v>308</v>
      </c>
      <c r="J18" s="100">
        <f t="shared" si="0"/>
        <v>1</v>
      </c>
      <c r="K18" s="100">
        <f t="shared" si="1"/>
        <v>0</v>
      </c>
      <c r="L18" s="100">
        <f t="shared" si="2"/>
        <v>0</v>
      </c>
      <c r="M18" s="100">
        <f t="shared" si="3"/>
        <v>0</v>
      </c>
    </row>
    <row r="19" spans="1:13" ht="27">
      <c r="A19" s="15" t="s">
        <v>114</v>
      </c>
      <c r="B19" s="16" t="s">
        <v>935</v>
      </c>
      <c r="C19" s="115" t="s">
        <v>936</v>
      </c>
      <c r="D19" s="67" t="s">
        <v>3</v>
      </c>
      <c r="E19" s="67">
        <v>1.5</v>
      </c>
      <c r="F19" s="70" t="s">
        <v>933</v>
      </c>
      <c r="G19" s="68" t="s">
        <v>18</v>
      </c>
      <c r="H19" s="67" t="s">
        <v>937</v>
      </c>
      <c r="I19" s="15" t="s">
        <v>308</v>
      </c>
      <c r="J19" s="100">
        <f t="shared" si="0"/>
        <v>1</v>
      </c>
      <c r="K19" s="100">
        <f t="shared" si="1"/>
        <v>0</v>
      </c>
      <c r="L19" s="100">
        <f t="shared" si="2"/>
        <v>0</v>
      </c>
      <c r="M19" s="100">
        <f t="shared" si="3"/>
        <v>0</v>
      </c>
    </row>
    <row r="20" spans="1:13">
      <c r="A20" s="15" t="s">
        <v>114</v>
      </c>
      <c r="B20" s="16" t="s">
        <v>938</v>
      </c>
      <c r="C20" s="115" t="s">
        <v>939</v>
      </c>
      <c r="D20" s="67" t="s">
        <v>3</v>
      </c>
      <c r="E20" s="67">
        <v>2</v>
      </c>
      <c r="F20" s="70" t="s">
        <v>940</v>
      </c>
      <c r="G20" s="68" t="s">
        <v>941</v>
      </c>
      <c r="H20" s="67" t="s">
        <v>942</v>
      </c>
      <c r="I20" s="15" t="s">
        <v>943</v>
      </c>
      <c r="J20" s="100">
        <f t="shared" si="0"/>
        <v>1</v>
      </c>
      <c r="K20" s="100">
        <f t="shared" si="1"/>
        <v>0</v>
      </c>
      <c r="L20" s="100">
        <f t="shared" si="2"/>
        <v>0</v>
      </c>
      <c r="M20" s="100">
        <f t="shared" si="3"/>
        <v>0</v>
      </c>
    </row>
    <row r="21" spans="1:13" ht="27">
      <c r="A21" s="15" t="s">
        <v>114</v>
      </c>
      <c r="B21" s="16" t="s">
        <v>944</v>
      </c>
      <c r="C21" s="115" t="s">
        <v>945</v>
      </c>
      <c r="D21" s="67" t="s">
        <v>10</v>
      </c>
      <c r="E21" s="67">
        <v>1</v>
      </c>
      <c r="F21" s="70" t="s">
        <v>946</v>
      </c>
      <c r="G21" s="68" t="s">
        <v>475</v>
      </c>
      <c r="H21" s="67" t="s">
        <v>947</v>
      </c>
      <c r="I21" s="15" t="s">
        <v>948</v>
      </c>
      <c r="J21" s="100">
        <f t="shared" si="0"/>
        <v>0</v>
      </c>
      <c r="K21" s="100">
        <f t="shared" si="1"/>
        <v>0</v>
      </c>
      <c r="L21" s="100">
        <f t="shared" si="2"/>
        <v>0</v>
      </c>
      <c r="M21" s="100">
        <f t="shared" si="3"/>
        <v>1</v>
      </c>
    </row>
    <row r="22" spans="1:13" ht="27">
      <c r="A22" s="15" t="s">
        <v>114</v>
      </c>
      <c r="B22" s="16" t="s">
        <v>949</v>
      </c>
      <c r="C22" s="115" t="s">
        <v>950</v>
      </c>
      <c r="D22" s="67" t="s">
        <v>10</v>
      </c>
      <c r="E22" s="67">
        <v>0.5</v>
      </c>
      <c r="F22" s="70" t="s">
        <v>951</v>
      </c>
      <c r="G22" s="68" t="s">
        <v>20</v>
      </c>
      <c r="H22" s="67" t="s">
        <v>952</v>
      </c>
      <c r="I22" s="15" t="s">
        <v>308</v>
      </c>
      <c r="J22" s="100">
        <f t="shared" si="0"/>
        <v>0</v>
      </c>
      <c r="K22" s="100">
        <f t="shared" si="1"/>
        <v>0</v>
      </c>
      <c r="L22" s="100">
        <f t="shared" si="2"/>
        <v>0</v>
      </c>
      <c r="M22" s="100">
        <f t="shared" si="3"/>
        <v>1</v>
      </c>
    </row>
    <row r="23" spans="1:13">
      <c r="A23" s="15" t="s">
        <v>114</v>
      </c>
      <c r="B23" s="16" t="s">
        <v>953</v>
      </c>
      <c r="C23" s="115" t="s">
        <v>954</v>
      </c>
      <c r="D23" s="67" t="s">
        <v>3</v>
      </c>
      <c r="E23" s="67">
        <v>1</v>
      </c>
      <c r="F23" s="70" t="s">
        <v>955</v>
      </c>
      <c r="G23" s="68" t="s">
        <v>18</v>
      </c>
      <c r="H23" s="67" t="s">
        <v>956</v>
      </c>
      <c r="I23" s="15" t="s">
        <v>957</v>
      </c>
      <c r="J23" s="100">
        <f t="shared" si="0"/>
        <v>1</v>
      </c>
      <c r="K23" s="100">
        <f t="shared" si="1"/>
        <v>0</v>
      </c>
      <c r="L23" s="100">
        <f t="shared" si="2"/>
        <v>0</v>
      </c>
      <c r="M23" s="100">
        <f t="shared" si="3"/>
        <v>0</v>
      </c>
    </row>
    <row r="24" spans="1:13">
      <c r="A24" s="15" t="s">
        <v>114</v>
      </c>
      <c r="B24" s="16" t="s">
        <v>958</v>
      </c>
      <c r="C24" s="115" t="s">
        <v>959</v>
      </c>
      <c r="D24" s="67" t="s">
        <v>3</v>
      </c>
      <c r="E24" s="67">
        <v>1</v>
      </c>
      <c r="F24" s="70" t="s">
        <v>960</v>
      </c>
      <c r="G24" s="68" t="s">
        <v>18</v>
      </c>
      <c r="H24" s="67" t="s">
        <v>961</v>
      </c>
      <c r="I24" s="15" t="s">
        <v>962</v>
      </c>
      <c r="J24" s="100">
        <f t="shared" si="0"/>
        <v>1</v>
      </c>
      <c r="K24" s="100">
        <f t="shared" si="1"/>
        <v>0</v>
      </c>
      <c r="L24" s="100">
        <f t="shared" si="2"/>
        <v>0</v>
      </c>
      <c r="M24" s="100">
        <f t="shared" si="3"/>
        <v>0</v>
      </c>
    </row>
    <row r="25" spans="1:13" ht="27">
      <c r="A25" s="15" t="s">
        <v>114</v>
      </c>
      <c r="B25" s="16" t="s">
        <v>963</v>
      </c>
      <c r="C25" s="115" t="s">
        <v>964</v>
      </c>
      <c r="D25" s="67" t="s">
        <v>238</v>
      </c>
      <c r="E25" s="67">
        <v>3</v>
      </c>
      <c r="F25" s="70" t="s">
        <v>965</v>
      </c>
      <c r="G25" s="68" t="s">
        <v>18</v>
      </c>
      <c r="H25" s="67" t="s">
        <v>966</v>
      </c>
      <c r="I25" s="15" t="s">
        <v>967</v>
      </c>
      <c r="J25" s="100">
        <f t="shared" si="0"/>
        <v>0</v>
      </c>
      <c r="K25" s="100">
        <f t="shared" si="1"/>
        <v>1</v>
      </c>
      <c r="L25" s="100">
        <f t="shared" si="2"/>
        <v>0</v>
      </c>
      <c r="M25" s="100">
        <f t="shared" si="3"/>
        <v>0</v>
      </c>
    </row>
    <row r="26" spans="1:13" ht="27">
      <c r="A26" s="15" t="s">
        <v>114</v>
      </c>
      <c r="B26" s="16" t="s">
        <v>968</v>
      </c>
      <c r="C26" s="115" t="s">
        <v>969</v>
      </c>
      <c r="D26" s="67" t="s">
        <v>238</v>
      </c>
      <c r="E26" s="67">
        <v>5</v>
      </c>
      <c r="F26" s="70" t="s">
        <v>970</v>
      </c>
      <c r="G26" s="68" t="s">
        <v>18</v>
      </c>
      <c r="H26" s="67" t="s">
        <v>971</v>
      </c>
      <c r="I26" s="15" t="s">
        <v>972</v>
      </c>
      <c r="J26" s="100">
        <f t="shared" si="0"/>
        <v>0</v>
      </c>
      <c r="K26" s="100">
        <f t="shared" si="1"/>
        <v>1</v>
      </c>
      <c r="L26" s="100">
        <f t="shared" si="2"/>
        <v>0</v>
      </c>
      <c r="M26" s="100">
        <f t="shared" si="3"/>
        <v>0</v>
      </c>
    </row>
    <row r="27" spans="1:13">
      <c r="A27" s="15" t="s">
        <v>114</v>
      </c>
      <c r="B27" s="16" t="s">
        <v>973</v>
      </c>
      <c r="C27" s="115" t="s">
        <v>974</v>
      </c>
      <c r="D27" s="67" t="s">
        <v>3</v>
      </c>
      <c r="E27" s="67">
        <v>4</v>
      </c>
      <c r="F27" s="70" t="s">
        <v>975</v>
      </c>
      <c r="G27" s="68" t="s">
        <v>18</v>
      </c>
      <c r="H27" s="67" t="s">
        <v>976</v>
      </c>
      <c r="I27" s="15" t="s">
        <v>977</v>
      </c>
      <c r="J27" s="100">
        <f t="shared" si="0"/>
        <v>1</v>
      </c>
      <c r="K27" s="100">
        <f t="shared" si="1"/>
        <v>0</v>
      </c>
      <c r="L27" s="100">
        <f t="shared" si="2"/>
        <v>0</v>
      </c>
      <c r="M27" s="100">
        <f t="shared" si="3"/>
        <v>0</v>
      </c>
    </row>
    <row r="28" spans="1:13">
      <c r="A28" s="15" t="s">
        <v>114</v>
      </c>
      <c r="B28" s="16" t="s">
        <v>978</v>
      </c>
      <c r="C28" s="115" t="s">
        <v>979</v>
      </c>
      <c r="D28" s="67" t="s">
        <v>3</v>
      </c>
      <c r="E28" s="67">
        <v>4</v>
      </c>
      <c r="F28" s="70" t="s">
        <v>975</v>
      </c>
      <c r="G28" s="68" t="s">
        <v>18</v>
      </c>
      <c r="H28" s="67" t="s">
        <v>980</v>
      </c>
      <c r="I28" s="15" t="s">
        <v>981</v>
      </c>
      <c r="J28" s="100">
        <f t="shared" si="0"/>
        <v>1</v>
      </c>
      <c r="K28" s="100">
        <f t="shared" si="1"/>
        <v>0</v>
      </c>
      <c r="L28" s="100">
        <f t="shared" si="2"/>
        <v>0</v>
      </c>
      <c r="M28" s="100">
        <f t="shared" si="3"/>
        <v>0</v>
      </c>
    </row>
    <row r="29" spans="1:13">
      <c r="A29" s="15" t="s">
        <v>114</v>
      </c>
      <c r="B29" s="16" t="s">
        <v>982</v>
      </c>
      <c r="C29" s="115" t="s">
        <v>983</v>
      </c>
      <c r="D29" s="67" t="s">
        <v>7</v>
      </c>
      <c r="E29" s="67">
        <v>5</v>
      </c>
      <c r="F29" s="70" t="s">
        <v>133</v>
      </c>
      <c r="G29" s="68" t="s">
        <v>984</v>
      </c>
      <c r="H29" s="67" t="s">
        <v>985</v>
      </c>
      <c r="I29" s="15" t="s">
        <v>986</v>
      </c>
      <c r="J29" s="100">
        <f t="shared" si="0"/>
        <v>0</v>
      </c>
      <c r="K29" s="100">
        <f t="shared" si="1"/>
        <v>0</v>
      </c>
      <c r="L29" s="100">
        <f t="shared" si="2"/>
        <v>1</v>
      </c>
      <c r="M29" s="100">
        <f t="shared" si="3"/>
        <v>0</v>
      </c>
    </row>
    <row r="30" spans="1:13">
      <c r="A30" s="15" t="s">
        <v>114</v>
      </c>
      <c r="B30" s="16" t="s">
        <v>982</v>
      </c>
      <c r="C30" s="115" t="s">
        <v>983</v>
      </c>
      <c r="D30" s="67" t="s">
        <v>7</v>
      </c>
      <c r="E30" s="67">
        <v>5</v>
      </c>
      <c r="F30" s="70" t="s">
        <v>133</v>
      </c>
      <c r="G30" s="68" t="s">
        <v>984</v>
      </c>
      <c r="H30" s="67" t="s">
        <v>987</v>
      </c>
      <c r="I30" s="15" t="s">
        <v>988</v>
      </c>
      <c r="J30" s="100">
        <f t="shared" si="0"/>
        <v>0</v>
      </c>
      <c r="K30" s="100">
        <f t="shared" si="1"/>
        <v>0</v>
      </c>
      <c r="L30" s="100">
        <f t="shared" si="2"/>
        <v>1</v>
      </c>
      <c r="M30" s="100">
        <f t="shared" si="3"/>
        <v>0</v>
      </c>
    </row>
    <row r="31" spans="1:13">
      <c r="A31" s="15" t="s">
        <v>114</v>
      </c>
      <c r="B31" s="16" t="s">
        <v>982</v>
      </c>
      <c r="C31" s="115" t="s">
        <v>983</v>
      </c>
      <c r="D31" s="67" t="s">
        <v>7</v>
      </c>
      <c r="E31" s="67">
        <v>5</v>
      </c>
      <c r="F31" s="70" t="s">
        <v>133</v>
      </c>
      <c r="G31" s="68" t="s">
        <v>984</v>
      </c>
      <c r="H31" s="67" t="s">
        <v>989</v>
      </c>
      <c r="I31" s="15" t="s">
        <v>990</v>
      </c>
      <c r="J31" s="100">
        <f t="shared" si="0"/>
        <v>0</v>
      </c>
      <c r="K31" s="100">
        <f t="shared" si="1"/>
        <v>0</v>
      </c>
      <c r="L31" s="100">
        <f t="shared" si="2"/>
        <v>1</v>
      </c>
      <c r="M31" s="100">
        <f t="shared" si="3"/>
        <v>0</v>
      </c>
    </row>
    <row r="32" spans="1:13">
      <c r="A32" s="15" t="s">
        <v>114</v>
      </c>
      <c r="B32" s="16" t="s">
        <v>991</v>
      </c>
      <c r="C32" s="115" t="s">
        <v>992</v>
      </c>
      <c r="D32" s="67" t="s">
        <v>238</v>
      </c>
      <c r="E32" s="67">
        <v>3</v>
      </c>
      <c r="F32" s="70" t="s">
        <v>993</v>
      </c>
      <c r="G32" s="68" t="s">
        <v>18</v>
      </c>
      <c r="H32" s="67" t="s">
        <v>994</v>
      </c>
      <c r="I32" s="15" t="s">
        <v>995</v>
      </c>
      <c r="J32" s="100">
        <f t="shared" si="0"/>
        <v>0</v>
      </c>
      <c r="K32" s="100">
        <f t="shared" si="1"/>
        <v>1</v>
      </c>
      <c r="L32" s="100">
        <f t="shared" si="2"/>
        <v>0</v>
      </c>
      <c r="M32" s="100">
        <f t="shared" si="3"/>
        <v>0</v>
      </c>
    </row>
    <row r="33" spans="1:13">
      <c r="A33" s="15" t="s">
        <v>114</v>
      </c>
      <c r="B33" s="16" t="s">
        <v>996</v>
      </c>
      <c r="C33" s="115" t="s">
        <v>997</v>
      </c>
      <c r="D33" s="67" t="s">
        <v>3</v>
      </c>
      <c r="E33" s="67">
        <v>1</v>
      </c>
      <c r="F33" s="70" t="s">
        <v>998</v>
      </c>
      <c r="G33" s="68" t="s">
        <v>18</v>
      </c>
      <c r="H33" s="67" t="s">
        <v>999</v>
      </c>
      <c r="I33" s="15" t="s">
        <v>308</v>
      </c>
      <c r="J33" s="100">
        <f t="shared" si="0"/>
        <v>1</v>
      </c>
      <c r="K33" s="100">
        <f t="shared" si="1"/>
        <v>0</v>
      </c>
      <c r="L33" s="100">
        <f t="shared" si="2"/>
        <v>0</v>
      </c>
      <c r="M33" s="100">
        <f t="shared" si="3"/>
        <v>0</v>
      </c>
    </row>
    <row r="34" spans="1:13" ht="27">
      <c r="A34" s="15" t="s">
        <v>114</v>
      </c>
      <c r="B34" s="16" t="s">
        <v>1000</v>
      </c>
      <c r="C34" s="115" t="s">
        <v>1001</v>
      </c>
      <c r="D34" s="67" t="s">
        <v>238</v>
      </c>
      <c r="E34" s="67">
        <v>2</v>
      </c>
      <c r="F34" s="70" t="s">
        <v>1002</v>
      </c>
      <c r="G34" s="68" t="s">
        <v>18</v>
      </c>
      <c r="H34" s="67" t="s">
        <v>1003</v>
      </c>
      <c r="I34" s="15" t="s">
        <v>1004</v>
      </c>
      <c r="J34" s="100">
        <f t="shared" si="0"/>
        <v>0</v>
      </c>
      <c r="K34" s="100">
        <f t="shared" si="1"/>
        <v>1</v>
      </c>
      <c r="L34" s="100">
        <f t="shared" si="2"/>
        <v>0</v>
      </c>
      <c r="M34" s="100">
        <f t="shared" si="3"/>
        <v>0</v>
      </c>
    </row>
    <row r="35" spans="1:13" ht="27">
      <c r="A35" s="15" t="s">
        <v>114</v>
      </c>
      <c r="B35" s="16" t="s">
        <v>1005</v>
      </c>
      <c r="C35" s="115" t="s">
        <v>1006</v>
      </c>
      <c r="D35" s="67" t="s">
        <v>3</v>
      </c>
      <c r="E35" s="67">
        <v>1.5</v>
      </c>
      <c r="F35" s="70" t="s">
        <v>1007</v>
      </c>
      <c r="G35" s="68" t="s">
        <v>475</v>
      </c>
      <c r="H35" s="67" t="s">
        <v>1008</v>
      </c>
      <c r="I35" s="15" t="s">
        <v>1009</v>
      </c>
      <c r="J35" s="100">
        <f t="shared" si="0"/>
        <v>1</v>
      </c>
      <c r="K35" s="100">
        <f t="shared" si="1"/>
        <v>0</v>
      </c>
      <c r="L35" s="100">
        <f t="shared" si="2"/>
        <v>0</v>
      </c>
      <c r="M35" s="100">
        <f t="shared" si="3"/>
        <v>0</v>
      </c>
    </row>
    <row r="36" spans="1:13" ht="27">
      <c r="A36" s="15" t="s">
        <v>114</v>
      </c>
      <c r="B36" s="16" t="s">
        <v>1005</v>
      </c>
      <c r="C36" s="115" t="s">
        <v>1006</v>
      </c>
      <c r="D36" s="67" t="s">
        <v>3</v>
      </c>
      <c r="E36" s="67">
        <v>1</v>
      </c>
      <c r="F36" s="70" t="s">
        <v>1010</v>
      </c>
      <c r="G36" s="68" t="s">
        <v>18</v>
      </c>
      <c r="H36" s="67" t="s">
        <v>1011</v>
      </c>
      <c r="I36" s="15" t="s">
        <v>308</v>
      </c>
      <c r="J36" s="100">
        <f t="shared" si="0"/>
        <v>1</v>
      </c>
      <c r="K36" s="100">
        <f t="shared" si="1"/>
        <v>0</v>
      </c>
      <c r="L36" s="100">
        <f t="shared" si="2"/>
        <v>0</v>
      </c>
      <c r="M36" s="100">
        <f t="shared" si="3"/>
        <v>0</v>
      </c>
    </row>
    <row r="37" spans="1:13">
      <c r="A37" s="15" t="s">
        <v>114</v>
      </c>
      <c r="B37" s="16" t="s">
        <v>1012</v>
      </c>
      <c r="C37" s="115" t="s">
        <v>1013</v>
      </c>
      <c r="D37" s="67" t="s">
        <v>3</v>
      </c>
      <c r="E37" s="67">
        <v>1</v>
      </c>
      <c r="F37" s="70" t="s">
        <v>1014</v>
      </c>
      <c r="G37" s="68" t="s">
        <v>20</v>
      </c>
      <c r="H37" s="67" t="s">
        <v>1015</v>
      </c>
      <c r="I37" s="15" t="s">
        <v>1016</v>
      </c>
      <c r="J37" s="100">
        <f t="shared" si="0"/>
        <v>1</v>
      </c>
      <c r="K37" s="100">
        <f t="shared" si="1"/>
        <v>0</v>
      </c>
      <c r="L37" s="100">
        <f t="shared" si="2"/>
        <v>0</v>
      </c>
      <c r="M37" s="100">
        <f t="shared" si="3"/>
        <v>0</v>
      </c>
    </row>
    <row r="38" spans="1:13" ht="36" customHeight="1">
      <c r="A38" s="15" t="s">
        <v>114</v>
      </c>
      <c r="B38" s="16" t="s">
        <v>1017</v>
      </c>
      <c r="C38" s="115" t="s">
        <v>1018</v>
      </c>
      <c r="D38" s="67" t="s">
        <v>238</v>
      </c>
      <c r="E38" s="67">
        <v>5</v>
      </c>
      <c r="F38" s="70" t="s">
        <v>1019</v>
      </c>
      <c r="G38" s="68" t="s">
        <v>17</v>
      </c>
      <c r="H38" s="67" t="s">
        <v>1020</v>
      </c>
      <c r="I38" s="15" t="s">
        <v>1021</v>
      </c>
      <c r="J38" s="100">
        <f t="shared" si="0"/>
        <v>0</v>
      </c>
      <c r="K38" s="100">
        <f t="shared" si="1"/>
        <v>1</v>
      </c>
      <c r="L38" s="100">
        <f t="shared" si="2"/>
        <v>0</v>
      </c>
      <c r="M38" s="100">
        <f t="shared" si="3"/>
        <v>0</v>
      </c>
    </row>
    <row r="39" spans="1:13">
      <c r="A39" s="15" t="s">
        <v>114</v>
      </c>
      <c r="B39" s="16" t="s">
        <v>1022</v>
      </c>
      <c r="C39" s="115" t="s">
        <v>1023</v>
      </c>
      <c r="D39" s="67" t="s">
        <v>3</v>
      </c>
      <c r="E39" s="67">
        <v>2</v>
      </c>
      <c r="F39" s="70" t="s">
        <v>42</v>
      </c>
      <c r="G39" s="68" t="s">
        <v>18</v>
      </c>
      <c r="H39" s="67" t="s">
        <v>1024</v>
      </c>
      <c r="I39" s="15" t="s">
        <v>308</v>
      </c>
      <c r="J39" s="100">
        <f t="shared" si="0"/>
        <v>1</v>
      </c>
      <c r="K39" s="100">
        <f t="shared" si="1"/>
        <v>0</v>
      </c>
      <c r="L39" s="100">
        <f t="shared" si="2"/>
        <v>0</v>
      </c>
      <c r="M39" s="100">
        <f t="shared" si="3"/>
        <v>0</v>
      </c>
    </row>
    <row r="40" spans="1:13">
      <c r="A40" s="15" t="s">
        <v>114</v>
      </c>
      <c r="B40" s="16" t="s">
        <v>1025</v>
      </c>
      <c r="C40" s="115" t="s">
        <v>1026</v>
      </c>
      <c r="D40" s="67" t="s">
        <v>3</v>
      </c>
      <c r="E40" s="67">
        <v>1</v>
      </c>
      <c r="F40" s="70" t="s">
        <v>1027</v>
      </c>
      <c r="G40" s="68" t="s">
        <v>1028</v>
      </c>
      <c r="H40" s="67" t="s">
        <v>1029</v>
      </c>
      <c r="I40" s="15">
        <v>113206093</v>
      </c>
      <c r="J40" s="100">
        <f t="shared" si="0"/>
        <v>1</v>
      </c>
      <c r="K40" s="100">
        <f t="shared" si="1"/>
        <v>0</v>
      </c>
      <c r="L40" s="100">
        <f t="shared" si="2"/>
        <v>0</v>
      </c>
      <c r="M40" s="100">
        <f t="shared" si="3"/>
        <v>0</v>
      </c>
    </row>
    <row r="41" spans="1:13">
      <c r="A41" s="15" t="s">
        <v>114</v>
      </c>
      <c r="B41" s="16" t="s">
        <v>1030</v>
      </c>
      <c r="C41" s="115" t="s">
        <v>1031</v>
      </c>
      <c r="D41" s="67" t="s">
        <v>3</v>
      </c>
      <c r="E41" s="67">
        <v>2</v>
      </c>
      <c r="F41" s="70" t="s">
        <v>1032</v>
      </c>
      <c r="G41" s="68" t="s">
        <v>18</v>
      </c>
      <c r="H41" s="67" t="s">
        <v>1033</v>
      </c>
      <c r="I41" s="15" t="s">
        <v>308</v>
      </c>
      <c r="J41" s="100">
        <f t="shared" si="0"/>
        <v>1</v>
      </c>
      <c r="K41" s="100">
        <f t="shared" si="1"/>
        <v>0</v>
      </c>
      <c r="L41" s="100">
        <f t="shared" si="2"/>
        <v>0</v>
      </c>
      <c r="M41" s="100">
        <f t="shared" si="3"/>
        <v>0</v>
      </c>
    </row>
    <row r="42" spans="1:13">
      <c r="A42" s="15" t="s">
        <v>114</v>
      </c>
      <c r="B42" s="16" t="s">
        <v>1025</v>
      </c>
      <c r="C42" s="115" t="s">
        <v>1026</v>
      </c>
      <c r="D42" s="67" t="s">
        <v>238</v>
      </c>
      <c r="E42" s="67">
        <v>2</v>
      </c>
      <c r="F42" s="70" t="s">
        <v>1034</v>
      </c>
      <c r="G42" s="68" t="s">
        <v>18</v>
      </c>
      <c r="H42" s="67" t="s">
        <v>1035</v>
      </c>
      <c r="I42" s="15" t="s">
        <v>359</v>
      </c>
      <c r="J42" s="100">
        <f t="shared" si="0"/>
        <v>0</v>
      </c>
      <c r="K42" s="100">
        <f t="shared" si="1"/>
        <v>1</v>
      </c>
      <c r="L42" s="100">
        <f t="shared" si="2"/>
        <v>0</v>
      </c>
      <c r="M42" s="100">
        <f t="shared" si="3"/>
        <v>0</v>
      </c>
    </row>
    <row r="43" spans="1:13">
      <c r="A43" s="15" t="s">
        <v>114</v>
      </c>
      <c r="B43" s="16" t="s">
        <v>1036</v>
      </c>
      <c r="C43" s="115" t="s">
        <v>1037</v>
      </c>
      <c r="D43" s="67" t="s">
        <v>238</v>
      </c>
      <c r="E43" s="67">
        <v>1.5</v>
      </c>
      <c r="F43" s="70" t="s">
        <v>1038</v>
      </c>
      <c r="G43" s="68" t="s">
        <v>18</v>
      </c>
      <c r="H43" s="67" t="s">
        <v>1039</v>
      </c>
      <c r="I43" s="15" t="s">
        <v>1040</v>
      </c>
      <c r="J43" s="100">
        <f t="shared" si="0"/>
        <v>0</v>
      </c>
      <c r="K43" s="100">
        <f t="shared" si="1"/>
        <v>1</v>
      </c>
      <c r="L43" s="100">
        <f t="shared" si="2"/>
        <v>0</v>
      </c>
      <c r="M43" s="100">
        <f t="shared" si="3"/>
        <v>0</v>
      </c>
    </row>
    <row r="44" spans="1:13">
      <c r="A44" s="15" t="s">
        <v>114</v>
      </c>
      <c r="B44" s="16" t="s">
        <v>1041</v>
      </c>
      <c r="C44" s="115" t="s">
        <v>1042</v>
      </c>
      <c r="D44" s="67" t="s">
        <v>3</v>
      </c>
      <c r="E44" s="67">
        <v>2</v>
      </c>
      <c r="F44" s="70" t="s">
        <v>612</v>
      </c>
      <c r="G44" s="68" t="s">
        <v>18</v>
      </c>
      <c r="H44" s="67" t="s">
        <v>1043</v>
      </c>
      <c r="I44" s="15" t="s">
        <v>308</v>
      </c>
      <c r="J44" s="100">
        <f t="shared" si="0"/>
        <v>1</v>
      </c>
      <c r="K44" s="100">
        <f t="shared" si="1"/>
        <v>0</v>
      </c>
      <c r="L44" s="100">
        <f t="shared" si="2"/>
        <v>0</v>
      </c>
      <c r="M44" s="100">
        <f t="shared" si="3"/>
        <v>0</v>
      </c>
    </row>
    <row r="45" spans="1:13">
      <c r="A45" s="15" t="s">
        <v>114</v>
      </c>
      <c r="B45" s="16" t="s">
        <v>1044</v>
      </c>
      <c r="C45" s="115" t="s">
        <v>1045</v>
      </c>
      <c r="D45" s="67" t="s">
        <v>3</v>
      </c>
      <c r="E45" s="67">
        <v>2</v>
      </c>
      <c r="F45" s="70" t="s">
        <v>1046</v>
      </c>
      <c r="G45" s="68" t="s">
        <v>20</v>
      </c>
      <c r="H45" s="67" t="s">
        <v>1047</v>
      </c>
      <c r="I45" s="15" t="s">
        <v>308</v>
      </c>
      <c r="J45" s="100">
        <f t="shared" si="0"/>
        <v>1</v>
      </c>
      <c r="K45" s="100">
        <f t="shared" si="1"/>
        <v>0</v>
      </c>
      <c r="L45" s="100">
        <f t="shared" si="2"/>
        <v>0</v>
      </c>
      <c r="M45" s="100">
        <f t="shared" si="3"/>
        <v>0</v>
      </c>
    </row>
    <row r="46" spans="1:13">
      <c r="A46" s="15" t="s">
        <v>114</v>
      </c>
      <c r="B46" s="16" t="s">
        <v>1048</v>
      </c>
      <c r="C46" s="115" t="s">
        <v>1049</v>
      </c>
      <c r="D46" s="67" t="s">
        <v>3</v>
      </c>
      <c r="E46" s="67">
        <v>2</v>
      </c>
      <c r="F46" s="70" t="s">
        <v>612</v>
      </c>
      <c r="G46" s="68" t="s">
        <v>18</v>
      </c>
      <c r="H46" s="67" t="s">
        <v>1050</v>
      </c>
      <c r="I46" s="15" t="s">
        <v>308</v>
      </c>
      <c r="J46" s="100">
        <f t="shared" si="0"/>
        <v>1</v>
      </c>
      <c r="K46" s="100">
        <f t="shared" si="1"/>
        <v>0</v>
      </c>
      <c r="L46" s="100">
        <f t="shared" si="2"/>
        <v>0</v>
      </c>
      <c r="M46" s="100">
        <f t="shared" si="3"/>
        <v>0</v>
      </c>
    </row>
    <row r="47" spans="1:13" ht="27">
      <c r="A47" s="15" t="s">
        <v>114</v>
      </c>
      <c r="B47" s="16" t="s">
        <v>1051</v>
      </c>
      <c r="C47" s="115" t="s">
        <v>1052</v>
      </c>
      <c r="D47" s="67" t="s">
        <v>3</v>
      </c>
      <c r="E47" s="67">
        <v>1</v>
      </c>
      <c r="F47" s="70" t="s">
        <v>1053</v>
      </c>
      <c r="G47" s="68" t="s">
        <v>15</v>
      </c>
      <c r="H47" s="67" t="s">
        <v>1054</v>
      </c>
      <c r="I47" s="15" t="s">
        <v>308</v>
      </c>
      <c r="J47" s="100">
        <f t="shared" si="0"/>
        <v>1</v>
      </c>
      <c r="K47" s="100">
        <f t="shared" si="1"/>
        <v>0</v>
      </c>
      <c r="L47" s="100">
        <f t="shared" si="2"/>
        <v>0</v>
      </c>
      <c r="M47" s="100">
        <f t="shared" si="3"/>
        <v>0</v>
      </c>
    </row>
    <row r="48" spans="1:13">
      <c r="A48" s="15" t="s">
        <v>114</v>
      </c>
      <c r="B48" s="16" t="s">
        <v>1055</v>
      </c>
      <c r="C48" s="115" t="s">
        <v>1056</v>
      </c>
      <c r="D48" s="67" t="s">
        <v>3</v>
      </c>
      <c r="E48" s="67">
        <v>2</v>
      </c>
      <c r="F48" s="70" t="s">
        <v>1057</v>
      </c>
      <c r="G48" s="68" t="s">
        <v>17</v>
      </c>
      <c r="H48" s="67" t="s">
        <v>1058</v>
      </c>
      <c r="I48" s="15" t="s">
        <v>308</v>
      </c>
      <c r="J48" s="100">
        <f t="shared" si="0"/>
        <v>1</v>
      </c>
      <c r="K48" s="100">
        <f t="shared" si="1"/>
        <v>0</v>
      </c>
      <c r="L48" s="100">
        <f t="shared" si="2"/>
        <v>0</v>
      </c>
      <c r="M48" s="100">
        <f t="shared" si="3"/>
        <v>0</v>
      </c>
    </row>
    <row r="49" spans="1:13">
      <c r="A49" s="15" t="s">
        <v>114</v>
      </c>
      <c r="B49" s="16" t="s">
        <v>1055</v>
      </c>
      <c r="C49" s="115" t="s">
        <v>1056</v>
      </c>
      <c r="D49" s="67" t="s">
        <v>3</v>
      </c>
      <c r="E49" s="67">
        <v>2</v>
      </c>
      <c r="F49" s="70" t="s">
        <v>1057</v>
      </c>
      <c r="G49" s="68" t="s">
        <v>17</v>
      </c>
      <c r="H49" s="67" t="s">
        <v>1059</v>
      </c>
      <c r="I49" s="15" t="s">
        <v>308</v>
      </c>
      <c r="J49" s="100">
        <f t="shared" si="0"/>
        <v>1</v>
      </c>
      <c r="K49" s="100">
        <f t="shared" si="1"/>
        <v>0</v>
      </c>
      <c r="L49" s="100">
        <f t="shared" si="2"/>
        <v>0</v>
      </c>
      <c r="M49" s="100">
        <f t="shared" si="3"/>
        <v>0</v>
      </c>
    </row>
    <row r="50" spans="1:13">
      <c r="A50" s="15" t="s">
        <v>114</v>
      </c>
      <c r="B50" s="16" t="s">
        <v>1060</v>
      </c>
      <c r="C50" s="115" t="s">
        <v>1061</v>
      </c>
      <c r="D50" s="67" t="s">
        <v>3</v>
      </c>
      <c r="E50" s="67">
        <v>1</v>
      </c>
      <c r="F50" s="70" t="s">
        <v>1062</v>
      </c>
      <c r="G50" s="68" t="s">
        <v>17</v>
      </c>
      <c r="H50" s="67" t="s">
        <v>1063</v>
      </c>
      <c r="I50" s="15" t="s">
        <v>308</v>
      </c>
      <c r="J50" s="100">
        <f t="shared" si="0"/>
        <v>1</v>
      </c>
      <c r="K50" s="100">
        <f t="shared" si="1"/>
        <v>0</v>
      </c>
      <c r="L50" s="100">
        <f t="shared" si="2"/>
        <v>0</v>
      </c>
      <c r="M50" s="100">
        <f t="shared" si="3"/>
        <v>0</v>
      </c>
    </row>
    <row r="51" spans="1:13">
      <c r="A51" s="15" t="s">
        <v>114</v>
      </c>
      <c r="B51" s="16" t="s">
        <v>1064</v>
      </c>
      <c r="C51" s="115" t="s">
        <v>1065</v>
      </c>
      <c r="D51" s="67" t="s">
        <v>3</v>
      </c>
      <c r="E51" s="67">
        <v>2</v>
      </c>
      <c r="F51" s="70" t="s">
        <v>1066</v>
      </c>
      <c r="G51" s="68" t="s">
        <v>88</v>
      </c>
      <c r="H51" s="67" t="s">
        <v>1067</v>
      </c>
      <c r="I51" s="15" t="s">
        <v>308</v>
      </c>
      <c r="J51" s="100">
        <f t="shared" si="0"/>
        <v>1</v>
      </c>
      <c r="K51" s="100">
        <f t="shared" si="1"/>
        <v>0</v>
      </c>
      <c r="L51" s="100">
        <f t="shared" si="2"/>
        <v>0</v>
      </c>
      <c r="M51" s="100">
        <f t="shared" si="3"/>
        <v>0</v>
      </c>
    </row>
    <row r="52" spans="1:13">
      <c r="A52" s="15" t="s">
        <v>114</v>
      </c>
      <c r="B52" s="16" t="s">
        <v>1068</v>
      </c>
      <c r="C52" s="115" t="s">
        <v>1069</v>
      </c>
      <c r="D52" s="67" t="s">
        <v>3</v>
      </c>
      <c r="E52" s="67">
        <v>2</v>
      </c>
      <c r="F52" s="70" t="s">
        <v>612</v>
      </c>
      <c r="G52" s="68" t="s">
        <v>18</v>
      </c>
      <c r="H52" s="67" t="s">
        <v>1070</v>
      </c>
      <c r="I52" s="15" t="s">
        <v>308</v>
      </c>
      <c r="J52" s="100">
        <f t="shared" si="0"/>
        <v>1</v>
      </c>
      <c r="K52" s="100">
        <f t="shared" si="1"/>
        <v>0</v>
      </c>
      <c r="L52" s="100">
        <f t="shared" si="2"/>
        <v>0</v>
      </c>
      <c r="M52" s="100">
        <f t="shared" si="3"/>
        <v>0</v>
      </c>
    </row>
    <row r="53" spans="1:13">
      <c r="A53" s="15" t="s">
        <v>114</v>
      </c>
      <c r="B53" s="16" t="s">
        <v>1071</v>
      </c>
      <c r="C53" s="115" t="s">
        <v>1072</v>
      </c>
      <c r="D53" s="67" t="s">
        <v>3</v>
      </c>
      <c r="E53" s="67">
        <v>1</v>
      </c>
      <c r="F53" s="70" t="s">
        <v>1073</v>
      </c>
      <c r="G53" s="68" t="s">
        <v>306</v>
      </c>
      <c r="H53" s="67" t="s">
        <v>1074</v>
      </c>
      <c r="I53" s="15" t="s">
        <v>1075</v>
      </c>
      <c r="J53" s="100">
        <f t="shared" si="0"/>
        <v>1</v>
      </c>
      <c r="K53" s="100">
        <f t="shared" si="1"/>
        <v>0</v>
      </c>
      <c r="L53" s="100">
        <f t="shared" si="2"/>
        <v>0</v>
      </c>
      <c r="M53" s="100">
        <f t="shared" si="3"/>
        <v>0</v>
      </c>
    </row>
    <row r="54" spans="1:13">
      <c r="A54" s="15" t="s">
        <v>114</v>
      </c>
      <c r="B54" s="16" t="s">
        <v>1076</v>
      </c>
      <c r="C54" s="115" t="s">
        <v>1077</v>
      </c>
      <c r="D54" s="67" t="s">
        <v>3</v>
      </c>
      <c r="E54" s="67">
        <v>2</v>
      </c>
      <c r="F54" s="70" t="s">
        <v>1078</v>
      </c>
      <c r="G54" s="68" t="s">
        <v>96</v>
      </c>
      <c r="H54" s="67" t="s">
        <v>1079</v>
      </c>
      <c r="I54" s="15" t="s">
        <v>1080</v>
      </c>
      <c r="J54" s="100">
        <f t="shared" si="0"/>
        <v>1</v>
      </c>
      <c r="K54" s="100">
        <f t="shared" si="1"/>
        <v>0</v>
      </c>
      <c r="L54" s="100">
        <f t="shared" si="2"/>
        <v>0</v>
      </c>
      <c r="M54" s="100">
        <f t="shared" si="3"/>
        <v>0</v>
      </c>
    </row>
    <row r="55" spans="1:13">
      <c r="A55" s="15" t="s">
        <v>114</v>
      </c>
      <c r="B55" s="16" t="s">
        <v>1081</v>
      </c>
      <c r="C55" s="115" t="s">
        <v>1082</v>
      </c>
      <c r="D55" s="67" t="s">
        <v>3</v>
      </c>
      <c r="E55" s="67">
        <v>1</v>
      </c>
      <c r="F55" s="70" t="s">
        <v>1073</v>
      </c>
      <c r="G55" s="68" t="s">
        <v>306</v>
      </c>
      <c r="H55" s="67" t="s">
        <v>1083</v>
      </c>
      <c r="I55" s="15" t="s">
        <v>1084</v>
      </c>
      <c r="J55" s="100">
        <f t="shared" si="0"/>
        <v>1</v>
      </c>
      <c r="K55" s="100">
        <f t="shared" si="1"/>
        <v>0</v>
      </c>
      <c r="L55" s="100">
        <f t="shared" si="2"/>
        <v>0</v>
      </c>
      <c r="M55" s="100">
        <f t="shared" si="3"/>
        <v>0</v>
      </c>
    </row>
    <row r="56" spans="1:13">
      <c r="A56" s="15" t="s">
        <v>114</v>
      </c>
      <c r="B56" s="16" t="s">
        <v>1085</v>
      </c>
      <c r="C56" s="115" t="s">
        <v>1086</v>
      </c>
      <c r="D56" s="67" t="s">
        <v>3</v>
      </c>
      <c r="E56" s="67">
        <v>2</v>
      </c>
      <c r="F56" s="70" t="s">
        <v>1078</v>
      </c>
      <c r="G56" s="68" t="s">
        <v>96</v>
      </c>
      <c r="H56" s="67" t="s">
        <v>1087</v>
      </c>
      <c r="I56" s="15" t="s">
        <v>1088</v>
      </c>
      <c r="J56" s="100">
        <f t="shared" si="0"/>
        <v>1</v>
      </c>
      <c r="K56" s="100">
        <f t="shared" si="1"/>
        <v>0</v>
      </c>
      <c r="L56" s="100">
        <f t="shared" si="2"/>
        <v>0</v>
      </c>
      <c r="M56" s="100">
        <f t="shared" si="3"/>
        <v>0</v>
      </c>
    </row>
    <row r="57" spans="1:13">
      <c r="A57" s="15" t="s">
        <v>114</v>
      </c>
      <c r="B57" s="16" t="s">
        <v>1089</v>
      </c>
      <c r="C57" s="115" t="s">
        <v>1090</v>
      </c>
      <c r="D57" s="67" t="s">
        <v>238</v>
      </c>
      <c r="E57" s="67">
        <v>5</v>
      </c>
      <c r="F57" s="70" t="s">
        <v>1019</v>
      </c>
      <c r="G57" s="68" t="s">
        <v>17</v>
      </c>
      <c r="H57" s="67" t="s">
        <v>1091</v>
      </c>
      <c r="I57" s="15" t="s">
        <v>1092</v>
      </c>
      <c r="J57" s="100">
        <f t="shared" si="0"/>
        <v>0</v>
      </c>
      <c r="K57" s="100">
        <f t="shared" si="1"/>
        <v>1</v>
      </c>
      <c r="L57" s="100">
        <f t="shared" si="2"/>
        <v>0</v>
      </c>
      <c r="M57" s="100">
        <f t="shared" si="3"/>
        <v>0</v>
      </c>
    </row>
    <row r="58" spans="1:13" ht="27">
      <c r="A58" s="15" t="s">
        <v>114</v>
      </c>
      <c r="B58" s="16" t="s">
        <v>1093</v>
      </c>
      <c r="C58" s="115" t="s">
        <v>1094</v>
      </c>
      <c r="D58" s="67" t="s">
        <v>3</v>
      </c>
      <c r="E58" s="67">
        <v>2</v>
      </c>
      <c r="F58" s="70" t="s">
        <v>1046</v>
      </c>
      <c r="G58" s="68" t="s">
        <v>20</v>
      </c>
      <c r="H58" s="67" t="s">
        <v>1095</v>
      </c>
      <c r="I58" s="15" t="s">
        <v>308</v>
      </c>
      <c r="J58" s="100">
        <f t="shared" si="0"/>
        <v>1</v>
      </c>
      <c r="K58" s="100">
        <f t="shared" si="1"/>
        <v>0</v>
      </c>
      <c r="L58" s="100">
        <f t="shared" si="2"/>
        <v>0</v>
      </c>
      <c r="M58" s="100">
        <f t="shared" si="3"/>
        <v>0</v>
      </c>
    </row>
    <row r="59" spans="1:13" ht="27">
      <c r="A59" s="15" t="s">
        <v>114</v>
      </c>
      <c r="B59" s="16" t="s">
        <v>1096</v>
      </c>
      <c r="C59" s="115" t="s">
        <v>1097</v>
      </c>
      <c r="D59" s="67" t="s">
        <v>238</v>
      </c>
      <c r="E59" s="67">
        <v>2</v>
      </c>
      <c r="F59" s="70" t="s">
        <v>1034</v>
      </c>
      <c r="G59" s="68" t="s">
        <v>18</v>
      </c>
      <c r="H59" s="67" t="s">
        <v>1098</v>
      </c>
      <c r="I59" s="15" t="s">
        <v>1099</v>
      </c>
      <c r="J59" s="100">
        <f t="shared" si="0"/>
        <v>0</v>
      </c>
      <c r="K59" s="100">
        <f t="shared" si="1"/>
        <v>1</v>
      </c>
      <c r="L59" s="100">
        <f t="shared" si="2"/>
        <v>0</v>
      </c>
      <c r="M59" s="100">
        <f t="shared" si="3"/>
        <v>0</v>
      </c>
    </row>
    <row r="60" spans="1:13" ht="27">
      <c r="A60" s="15" t="s">
        <v>114</v>
      </c>
      <c r="B60" s="16" t="s">
        <v>1100</v>
      </c>
      <c r="C60" s="115" t="s">
        <v>1101</v>
      </c>
      <c r="D60" s="67" t="s">
        <v>3</v>
      </c>
      <c r="E60" s="67">
        <v>1</v>
      </c>
      <c r="F60" s="70" t="s">
        <v>1102</v>
      </c>
      <c r="G60" s="68" t="s">
        <v>18</v>
      </c>
      <c r="H60" s="67" t="s">
        <v>1103</v>
      </c>
      <c r="I60" s="15" t="s">
        <v>308</v>
      </c>
      <c r="J60" s="100">
        <f t="shared" si="0"/>
        <v>1</v>
      </c>
      <c r="K60" s="100">
        <f t="shared" si="1"/>
        <v>0</v>
      </c>
      <c r="L60" s="100">
        <f t="shared" si="2"/>
        <v>0</v>
      </c>
      <c r="M60" s="100">
        <f t="shared" si="3"/>
        <v>0</v>
      </c>
    </row>
    <row r="61" spans="1:13">
      <c r="A61" s="15" t="s">
        <v>114</v>
      </c>
      <c r="B61" s="16" t="s">
        <v>1104</v>
      </c>
      <c r="C61" s="115" t="s">
        <v>1105</v>
      </c>
      <c r="D61" s="67" t="s">
        <v>3</v>
      </c>
      <c r="E61" s="67">
        <v>2</v>
      </c>
      <c r="F61" s="70" t="s">
        <v>612</v>
      </c>
      <c r="G61" s="68" t="s">
        <v>18</v>
      </c>
      <c r="H61" s="67" t="s">
        <v>1106</v>
      </c>
      <c r="I61" s="15" t="s">
        <v>308</v>
      </c>
      <c r="J61" s="100">
        <f t="shared" si="0"/>
        <v>1</v>
      </c>
      <c r="K61" s="100">
        <f t="shared" si="1"/>
        <v>0</v>
      </c>
      <c r="L61" s="100">
        <f t="shared" si="2"/>
        <v>0</v>
      </c>
      <c r="M61" s="100">
        <f t="shared" si="3"/>
        <v>0</v>
      </c>
    </row>
    <row r="62" spans="1:13">
      <c r="A62" s="15" t="s">
        <v>114</v>
      </c>
      <c r="B62" s="16" t="s">
        <v>1107</v>
      </c>
      <c r="C62" s="115" t="s">
        <v>1108</v>
      </c>
      <c r="D62" s="67" t="s">
        <v>3</v>
      </c>
      <c r="E62" s="67">
        <v>1.5</v>
      </c>
      <c r="F62" s="70" t="s">
        <v>1109</v>
      </c>
      <c r="G62" s="68" t="s">
        <v>100</v>
      </c>
      <c r="H62" s="67" t="s">
        <v>1110</v>
      </c>
      <c r="I62" s="15" t="s">
        <v>308</v>
      </c>
      <c r="J62" s="100">
        <f t="shared" si="0"/>
        <v>1</v>
      </c>
      <c r="K62" s="100">
        <f t="shared" si="1"/>
        <v>0</v>
      </c>
      <c r="L62" s="100">
        <f t="shared" si="2"/>
        <v>0</v>
      </c>
      <c r="M62" s="100">
        <f t="shared" si="3"/>
        <v>0</v>
      </c>
    </row>
    <row r="63" spans="1:13" ht="24" customHeight="1">
      <c r="A63" s="15" t="s">
        <v>114</v>
      </c>
      <c r="B63" s="16" t="s">
        <v>902</v>
      </c>
      <c r="C63" s="115" t="s">
        <v>903</v>
      </c>
      <c r="D63" s="67" t="s">
        <v>3</v>
      </c>
      <c r="E63" s="67">
        <v>2</v>
      </c>
      <c r="F63" s="70" t="s">
        <v>612</v>
      </c>
      <c r="G63" s="68" t="s">
        <v>18</v>
      </c>
      <c r="H63" s="67" t="s">
        <v>1111</v>
      </c>
      <c r="I63" s="15" t="s">
        <v>308</v>
      </c>
      <c r="J63" s="100">
        <f t="shared" si="0"/>
        <v>1</v>
      </c>
      <c r="K63" s="100">
        <f t="shared" si="1"/>
        <v>0</v>
      </c>
      <c r="L63" s="100">
        <f t="shared" si="2"/>
        <v>0</v>
      </c>
      <c r="M63" s="100">
        <f t="shared" si="3"/>
        <v>0</v>
      </c>
    </row>
    <row r="64" spans="1:13">
      <c r="A64" s="15" t="s">
        <v>114</v>
      </c>
      <c r="B64" s="16" t="s">
        <v>1112</v>
      </c>
      <c r="C64" s="115" t="s">
        <v>1113</v>
      </c>
      <c r="D64" s="67" t="s">
        <v>3</v>
      </c>
      <c r="E64" s="67">
        <v>3</v>
      </c>
      <c r="F64" s="70" t="s">
        <v>1114</v>
      </c>
      <c r="G64" s="68" t="s">
        <v>18</v>
      </c>
      <c r="H64" s="67" t="s">
        <v>1115</v>
      </c>
      <c r="I64" s="15" t="s">
        <v>308</v>
      </c>
      <c r="J64" s="100">
        <f t="shared" si="0"/>
        <v>1</v>
      </c>
      <c r="K64" s="100">
        <f t="shared" si="1"/>
        <v>0</v>
      </c>
      <c r="L64" s="100">
        <f t="shared" si="2"/>
        <v>0</v>
      </c>
      <c r="M64" s="100">
        <f t="shared" si="3"/>
        <v>0</v>
      </c>
    </row>
    <row r="65" spans="1:13" ht="32.25" customHeight="1">
      <c r="A65" s="15" t="s">
        <v>114</v>
      </c>
      <c r="B65" s="16" t="s">
        <v>1116</v>
      </c>
      <c r="C65" s="115" t="s">
        <v>1117</v>
      </c>
      <c r="D65" s="67" t="s">
        <v>238</v>
      </c>
      <c r="E65" s="67">
        <v>3</v>
      </c>
      <c r="F65" s="70" t="s">
        <v>1118</v>
      </c>
      <c r="G65" s="68">
        <v>0</v>
      </c>
      <c r="H65" s="67" t="s">
        <v>1119</v>
      </c>
      <c r="I65" s="15" t="s">
        <v>1120</v>
      </c>
      <c r="J65" s="100">
        <f t="shared" ref="J65:J108" si="4">IF(D65="minisplit",1,0)</f>
        <v>0</v>
      </c>
      <c r="K65" s="100">
        <f t="shared" ref="K65:K108" si="5">IF(D65="remota",1,0)</f>
        <v>1</v>
      </c>
      <c r="L65" s="100">
        <f t="shared" ref="L65:L108" si="6">IF(D65="paquete",1,0)</f>
        <v>0</v>
      </c>
      <c r="M65" s="100">
        <f t="shared" ref="M65:M108" si="7">IF(D65="ventana",1,0)</f>
        <v>0</v>
      </c>
    </row>
    <row r="66" spans="1:13" ht="27.75" customHeight="1">
      <c r="A66" s="15" t="s">
        <v>114</v>
      </c>
      <c r="B66" s="16" t="s">
        <v>1121</v>
      </c>
      <c r="C66" s="115" t="s">
        <v>1122</v>
      </c>
      <c r="D66" s="67" t="s">
        <v>3</v>
      </c>
      <c r="E66" s="67">
        <v>1</v>
      </c>
      <c r="F66" s="70" t="s">
        <v>1123</v>
      </c>
      <c r="G66" s="68" t="s">
        <v>18</v>
      </c>
      <c r="H66" s="67" t="s">
        <v>1124</v>
      </c>
      <c r="I66" s="15" t="s">
        <v>308</v>
      </c>
      <c r="J66" s="100">
        <f t="shared" si="4"/>
        <v>1</v>
      </c>
      <c r="K66" s="100">
        <f t="shared" si="5"/>
        <v>0</v>
      </c>
      <c r="L66" s="100">
        <f t="shared" si="6"/>
        <v>0</v>
      </c>
      <c r="M66" s="100">
        <f t="shared" si="7"/>
        <v>0</v>
      </c>
    </row>
    <row r="67" spans="1:13" ht="30.75" customHeight="1">
      <c r="A67" s="15" t="s">
        <v>114</v>
      </c>
      <c r="B67" s="16" t="s">
        <v>1125</v>
      </c>
      <c r="C67" s="115" t="s">
        <v>1126</v>
      </c>
      <c r="D67" s="67" t="s">
        <v>3</v>
      </c>
      <c r="E67" s="67">
        <v>1</v>
      </c>
      <c r="F67" s="70" t="s">
        <v>1123</v>
      </c>
      <c r="G67" s="68" t="s">
        <v>18</v>
      </c>
      <c r="H67" s="67" t="s">
        <v>1127</v>
      </c>
      <c r="I67" s="15" t="s">
        <v>308</v>
      </c>
      <c r="J67" s="100">
        <f t="shared" si="4"/>
        <v>1</v>
      </c>
      <c r="K67" s="100">
        <f t="shared" si="5"/>
        <v>0</v>
      </c>
      <c r="L67" s="100">
        <f t="shared" si="6"/>
        <v>0</v>
      </c>
      <c r="M67" s="100">
        <f t="shared" si="7"/>
        <v>0</v>
      </c>
    </row>
    <row r="68" spans="1:13" ht="24.75" customHeight="1">
      <c r="A68" s="15" t="s">
        <v>114</v>
      </c>
      <c r="B68" s="16" t="s">
        <v>1128</v>
      </c>
      <c r="C68" s="115" t="s">
        <v>1129</v>
      </c>
      <c r="D68" s="67" t="s">
        <v>3</v>
      </c>
      <c r="E68" s="67">
        <v>1</v>
      </c>
      <c r="F68" s="70" t="s">
        <v>1123</v>
      </c>
      <c r="G68" s="68" t="s">
        <v>18</v>
      </c>
      <c r="H68" s="67" t="s">
        <v>1130</v>
      </c>
      <c r="I68" s="15" t="s">
        <v>308</v>
      </c>
      <c r="J68" s="100">
        <f t="shared" si="4"/>
        <v>1</v>
      </c>
      <c r="K68" s="100">
        <f t="shared" si="5"/>
        <v>0</v>
      </c>
      <c r="L68" s="100">
        <f t="shared" si="6"/>
        <v>0</v>
      </c>
      <c r="M68" s="100">
        <f t="shared" si="7"/>
        <v>0</v>
      </c>
    </row>
    <row r="69" spans="1:13" ht="30" customHeight="1">
      <c r="A69" s="15" t="s">
        <v>114</v>
      </c>
      <c r="B69" s="16" t="s">
        <v>1131</v>
      </c>
      <c r="C69" s="115" t="s">
        <v>1132</v>
      </c>
      <c r="D69" s="67" t="s">
        <v>3</v>
      </c>
      <c r="E69" s="67">
        <v>2</v>
      </c>
      <c r="F69" s="70" t="s">
        <v>1133</v>
      </c>
      <c r="G69" s="68" t="s">
        <v>18</v>
      </c>
      <c r="H69" s="67" t="s">
        <v>1134</v>
      </c>
      <c r="I69" s="15" t="s">
        <v>308</v>
      </c>
      <c r="J69" s="100">
        <f t="shared" si="4"/>
        <v>1</v>
      </c>
      <c r="K69" s="100">
        <f t="shared" si="5"/>
        <v>0</v>
      </c>
      <c r="L69" s="100">
        <f t="shared" si="6"/>
        <v>0</v>
      </c>
      <c r="M69" s="100">
        <f t="shared" si="7"/>
        <v>0</v>
      </c>
    </row>
    <row r="70" spans="1:13" ht="29.25" customHeight="1">
      <c r="A70" s="15" t="s">
        <v>114</v>
      </c>
      <c r="B70" s="16" t="s">
        <v>1135</v>
      </c>
      <c r="C70" s="115" t="s">
        <v>1136</v>
      </c>
      <c r="D70" s="67" t="s">
        <v>3</v>
      </c>
      <c r="E70" s="67">
        <v>1</v>
      </c>
      <c r="F70" s="70" t="s">
        <v>1102</v>
      </c>
      <c r="G70" s="68" t="s">
        <v>18</v>
      </c>
      <c r="H70" s="67" t="s">
        <v>1137</v>
      </c>
      <c r="I70" s="15" t="s">
        <v>308</v>
      </c>
      <c r="J70" s="100">
        <f t="shared" si="4"/>
        <v>1</v>
      </c>
      <c r="K70" s="100">
        <f t="shared" si="5"/>
        <v>0</v>
      </c>
      <c r="L70" s="100">
        <f t="shared" si="6"/>
        <v>0</v>
      </c>
      <c r="M70" s="100">
        <f t="shared" si="7"/>
        <v>0</v>
      </c>
    </row>
    <row r="71" spans="1:13">
      <c r="A71" s="15" t="s">
        <v>114</v>
      </c>
      <c r="B71" s="16" t="s">
        <v>1138</v>
      </c>
      <c r="C71" s="115" t="s">
        <v>1139</v>
      </c>
      <c r="D71" s="67" t="s">
        <v>10</v>
      </c>
      <c r="E71" s="67">
        <v>0.75</v>
      </c>
      <c r="F71" s="70" t="s">
        <v>1140</v>
      </c>
      <c r="G71" s="68" t="s">
        <v>475</v>
      </c>
      <c r="H71" s="67" t="s">
        <v>1141</v>
      </c>
      <c r="I71" s="15" t="s">
        <v>1142</v>
      </c>
      <c r="J71" s="100">
        <f t="shared" si="4"/>
        <v>0</v>
      </c>
      <c r="K71" s="100">
        <f t="shared" si="5"/>
        <v>0</v>
      </c>
      <c r="L71" s="100">
        <f t="shared" si="6"/>
        <v>0</v>
      </c>
      <c r="M71" s="100">
        <f t="shared" si="7"/>
        <v>1</v>
      </c>
    </row>
    <row r="72" spans="1:13" ht="24.75" customHeight="1">
      <c r="A72" s="15" t="s">
        <v>114</v>
      </c>
      <c r="B72" s="16" t="s">
        <v>1143</v>
      </c>
      <c r="C72" s="115" t="s">
        <v>1144</v>
      </c>
      <c r="D72" s="67" t="s">
        <v>3</v>
      </c>
      <c r="E72" s="67">
        <v>1</v>
      </c>
      <c r="F72" s="70" t="s">
        <v>1102</v>
      </c>
      <c r="G72" s="68" t="s">
        <v>18</v>
      </c>
      <c r="H72" s="67" t="s">
        <v>1145</v>
      </c>
      <c r="I72" s="15" t="s">
        <v>308</v>
      </c>
      <c r="J72" s="100">
        <f t="shared" si="4"/>
        <v>1</v>
      </c>
      <c r="K72" s="100">
        <f t="shared" si="5"/>
        <v>0</v>
      </c>
      <c r="L72" s="100">
        <f t="shared" si="6"/>
        <v>0</v>
      </c>
      <c r="M72" s="100">
        <f t="shared" si="7"/>
        <v>0</v>
      </c>
    </row>
    <row r="73" spans="1:13" ht="24.75" customHeight="1">
      <c r="A73" s="15" t="s">
        <v>114</v>
      </c>
      <c r="B73" s="16" t="s">
        <v>1131</v>
      </c>
      <c r="C73" s="115" t="s">
        <v>1132</v>
      </c>
      <c r="D73" s="67" t="s">
        <v>3</v>
      </c>
      <c r="E73" s="67">
        <v>2</v>
      </c>
      <c r="F73" s="70" t="s">
        <v>612</v>
      </c>
      <c r="G73" s="68" t="s">
        <v>18</v>
      </c>
      <c r="H73" s="67" t="s">
        <v>1146</v>
      </c>
      <c r="I73" s="15" t="s">
        <v>308</v>
      </c>
      <c r="J73" s="100">
        <f t="shared" si="4"/>
        <v>1</v>
      </c>
      <c r="K73" s="100">
        <f t="shared" si="5"/>
        <v>0</v>
      </c>
      <c r="L73" s="100">
        <f t="shared" si="6"/>
        <v>0</v>
      </c>
      <c r="M73" s="100">
        <f t="shared" si="7"/>
        <v>0</v>
      </c>
    </row>
    <row r="74" spans="1:13">
      <c r="A74" s="15" t="s">
        <v>114</v>
      </c>
      <c r="B74" s="16" t="s">
        <v>1147</v>
      </c>
      <c r="C74" s="115" t="s">
        <v>1148</v>
      </c>
      <c r="D74" s="67" t="s">
        <v>3</v>
      </c>
      <c r="E74" s="67">
        <v>2</v>
      </c>
      <c r="F74" s="70" t="s">
        <v>1149</v>
      </c>
      <c r="G74" s="68" t="s">
        <v>18</v>
      </c>
      <c r="H74" s="67" t="s">
        <v>1150</v>
      </c>
      <c r="I74" s="15" t="s">
        <v>308</v>
      </c>
      <c r="J74" s="100">
        <f t="shared" si="4"/>
        <v>1</v>
      </c>
      <c r="K74" s="100">
        <f t="shared" si="5"/>
        <v>0</v>
      </c>
      <c r="L74" s="100">
        <f t="shared" si="6"/>
        <v>0</v>
      </c>
      <c r="M74" s="100">
        <f t="shared" si="7"/>
        <v>0</v>
      </c>
    </row>
    <row r="75" spans="1:13">
      <c r="A75" s="15" t="s">
        <v>114</v>
      </c>
      <c r="B75" s="16" t="s">
        <v>1151</v>
      </c>
      <c r="C75" s="115" t="s">
        <v>1152</v>
      </c>
      <c r="D75" s="67" t="s">
        <v>3</v>
      </c>
      <c r="E75" s="67">
        <v>2</v>
      </c>
      <c r="F75" s="70" t="s">
        <v>42</v>
      </c>
      <c r="G75" s="68" t="s">
        <v>18</v>
      </c>
      <c r="H75" s="67" t="s">
        <v>1153</v>
      </c>
      <c r="I75" s="15" t="s">
        <v>308</v>
      </c>
      <c r="J75" s="100">
        <f t="shared" si="4"/>
        <v>1</v>
      </c>
      <c r="K75" s="100">
        <f t="shared" si="5"/>
        <v>0</v>
      </c>
      <c r="L75" s="100">
        <f t="shared" si="6"/>
        <v>0</v>
      </c>
      <c r="M75" s="100">
        <f t="shared" si="7"/>
        <v>0</v>
      </c>
    </row>
    <row r="76" spans="1:13">
      <c r="A76" s="15" t="s">
        <v>114</v>
      </c>
      <c r="B76" s="16" t="s">
        <v>1151</v>
      </c>
      <c r="C76" s="115" t="s">
        <v>1152</v>
      </c>
      <c r="D76" s="67" t="s">
        <v>3</v>
      </c>
      <c r="E76" s="67">
        <v>2</v>
      </c>
      <c r="F76" s="70" t="s">
        <v>42</v>
      </c>
      <c r="G76" s="68" t="s">
        <v>18</v>
      </c>
      <c r="H76" s="67" t="s">
        <v>1154</v>
      </c>
      <c r="I76" s="15" t="s">
        <v>308</v>
      </c>
      <c r="J76" s="100">
        <f t="shared" si="4"/>
        <v>1</v>
      </c>
      <c r="K76" s="100">
        <f t="shared" si="5"/>
        <v>0</v>
      </c>
      <c r="L76" s="100">
        <f t="shared" si="6"/>
        <v>0</v>
      </c>
      <c r="M76" s="100">
        <f t="shared" si="7"/>
        <v>0</v>
      </c>
    </row>
    <row r="77" spans="1:13">
      <c r="A77" s="15" t="s">
        <v>114</v>
      </c>
      <c r="B77" s="16" t="s">
        <v>1151</v>
      </c>
      <c r="C77" s="115" t="s">
        <v>1152</v>
      </c>
      <c r="D77" s="67" t="s">
        <v>7</v>
      </c>
      <c r="E77" s="67">
        <v>5</v>
      </c>
      <c r="F77" s="70" t="s">
        <v>1155</v>
      </c>
      <c r="G77" s="68" t="s">
        <v>18</v>
      </c>
      <c r="H77" s="67" t="s">
        <v>1156</v>
      </c>
      <c r="I77" s="15" t="s">
        <v>1157</v>
      </c>
      <c r="J77" s="100">
        <f t="shared" si="4"/>
        <v>0</v>
      </c>
      <c r="K77" s="100">
        <f t="shared" si="5"/>
        <v>0</v>
      </c>
      <c r="L77" s="100">
        <f t="shared" si="6"/>
        <v>1</v>
      </c>
      <c r="M77" s="100">
        <f t="shared" si="7"/>
        <v>0</v>
      </c>
    </row>
    <row r="78" spans="1:13">
      <c r="A78" s="15" t="s">
        <v>114</v>
      </c>
      <c r="B78" s="16" t="s">
        <v>1158</v>
      </c>
      <c r="C78" s="115" t="s">
        <v>1159</v>
      </c>
      <c r="D78" s="67" t="s">
        <v>238</v>
      </c>
      <c r="E78" s="67">
        <v>5</v>
      </c>
      <c r="F78" s="70" t="s">
        <v>1160</v>
      </c>
      <c r="G78" s="68" t="s">
        <v>18</v>
      </c>
      <c r="H78" s="67" t="s">
        <v>1161</v>
      </c>
      <c r="I78" s="15" t="s">
        <v>1162</v>
      </c>
      <c r="J78" s="100">
        <f t="shared" si="4"/>
        <v>0</v>
      </c>
      <c r="K78" s="100">
        <f t="shared" si="5"/>
        <v>1</v>
      </c>
      <c r="L78" s="100">
        <f t="shared" si="6"/>
        <v>0</v>
      </c>
      <c r="M78" s="100">
        <f t="shared" si="7"/>
        <v>0</v>
      </c>
    </row>
    <row r="79" spans="1:13">
      <c r="A79" s="15" t="s">
        <v>114</v>
      </c>
      <c r="B79" s="16" t="s">
        <v>1158</v>
      </c>
      <c r="C79" s="115" t="s">
        <v>1163</v>
      </c>
      <c r="D79" s="67" t="s">
        <v>238</v>
      </c>
      <c r="E79" s="67">
        <v>5</v>
      </c>
      <c r="F79" s="70" t="s">
        <v>1160</v>
      </c>
      <c r="G79" s="68" t="s">
        <v>18</v>
      </c>
      <c r="H79" s="67" t="s">
        <v>1164</v>
      </c>
      <c r="I79" s="15" t="s">
        <v>1165</v>
      </c>
      <c r="J79" s="100">
        <f t="shared" si="4"/>
        <v>0</v>
      </c>
      <c r="K79" s="100">
        <f t="shared" si="5"/>
        <v>1</v>
      </c>
      <c r="L79" s="100">
        <f t="shared" si="6"/>
        <v>0</v>
      </c>
      <c r="M79" s="100">
        <f t="shared" si="7"/>
        <v>0</v>
      </c>
    </row>
    <row r="80" spans="1:13">
      <c r="A80" s="15" t="s">
        <v>114</v>
      </c>
      <c r="B80" s="16" t="s">
        <v>1158</v>
      </c>
      <c r="C80" s="115" t="s">
        <v>1166</v>
      </c>
      <c r="D80" s="67" t="s">
        <v>238</v>
      </c>
      <c r="E80" s="67">
        <v>5</v>
      </c>
      <c r="F80" s="70" t="s">
        <v>1160</v>
      </c>
      <c r="G80" s="68" t="s">
        <v>18</v>
      </c>
      <c r="H80" s="67" t="s">
        <v>1167</v>
      </c>
      <c r="I80" s="15" t="s">
        <v>1168</v>
      </c>
      <c r="J80" s="100">
        <f t="shared" si="4"/>
        <v>0</v>
      </c>
      <c r="K80" s="100">
        <f t="shared" si="5"/>
        <v>1</v>
      </c>
      <c r="L80" s="100">
        <f t="shared" si="6"/>
        <v>0</v>
      </c>
      <c r="M80" s="100">
        <f t="shared" si="7"/>
        <v>0</v>
      </c>
    </row>
    <row r="81" spans="1:13">
      <c r="A81" s="15" t="s">
        <v>114</v>
      </c>
      <c r="B81" s="16" t="s">
        <v>1158</v>
      </c>
      <c r="C81" s="115" t="s">
        <v>1169</v>
      </c>
      <c r="D81" s="67" t="s">
        <v>3</v>
      </c>
      <c r="E81" s="67">
        <v>1</v>
      </c>
      <c r="F81" s="70" t="s">
        <v>775</v>
      </c>
      <c r="G81" s="68" t="s">
        <v>18</v>
      </c>
      <c r="H81" s="67" t="s">
        <v>1170</v>
      </c>
      <c r="I81" s="15" t="s">
        <v>308</v>
      </c>
      <c r="J81" s="100">
        <f t="shared" si="4"/>
        <v>1</v>
      </c>
      <c r="K81" s="100">
        <f t="shared" si="5"/>
        <v>0</v>
      </c>
      <c r="L81" s="100">
        <f t="shared" si="6"/>
        <v>0</v>
      </c>
      <c r="M81" s="100">
        <f t="shared" si="7"/>
        <v>0</v>
      </c>
    </row>
    <row r="82" spans="1:13" ht="27.75" customHeight="1">
      <c r="A82" s="15" t="s">
        <v>114</v>
      </c>
      <c r="B82" s="16" t="s">
        <v>1171</v>
      </c>
      <c r="C82" s="115" t="s">
        <v>1172</v>
      </c>
      <c r="D82" s="67" t="s">
        <v>10</v>
      </c>
      <c r="E82" s="67">
        <v>1.5</v>
      </c>
      <c r="F82" s="70" t="s">
        <v>1173</v>
      </c>
      <c r="G82" s="68" t="s">
        <v>20</v>
      </c>
      <c r="H82" s="67" t="s">
        <v>1174</v>
      </c>
      <c r="I82" s="15" t="s">
        <v>1175</v>
      </c>
      <c r="J82" s="100">
        <f t="shared" si="4"/>
        <v>0</v>
      </c>
      <c r="K82" s="100">
        <f t="shared" si="5"/>
        <v>0</v>
      </c>
      <c r="L82" s="100">
        <f t="shared" si="6"/>
        <v>0</v>
      </c>
      <c r="M82" s="100">
        <f t="shared" si="7"/>
        <v>1</v>
      </c>
    </row>
    <row r="83" spans="1:13">
      <c r="A83" s="15" t="s">
        <v>114</v>
      </c>
      <c r="B83" s="16" t="s">
        <v>1176</v>
      </c>
      <c r="C83" s="115" t="s">
        <v>1177</v>
      </c>
      <c r="D83" s="67" t="s">
        <v>7</v>
      </c>
      <c r="E83" s="67">
        <v>5</v>
      </c>
      <c r="F83" s="70" t="s">
        <v>1178</v>
      </c>
      <c r="G83" s="68" t="s">
        <v>135</v>
      </c>
      <c r="H83" s="67" t="s">
        <v>1179</v>
      </c>
      <c r="I83" s="15" t="s">
        <v>1180</v>
      </c>
      <c r="J83" s="100">
        <f t="shared" si="4"/>
        <v>0</v>
      </c>
      <c r="K83" s="100">
        <f t="shared" si="5"/>
        <v>0</v>
      </c>
      <c r="L83" s="100">
        <f t="shared" si="6"/>
        <v>1</v>
      </c>
      <c r="M83" s="100">
        <f t="shared" si="7"/>
        <v>0</v>
      </c>
    </row>
    <row r="84" spans="1:13">
      <c r="A84" s="15" t="s">
        <v>114</v>
      </c>
      <c r="B84" s="16" t="s">
        <v>1176</v>
      </c>
      <c r="C84" s="115" t="s">
        <v>1177</v>
      </c>
      <c r="D84" s="67" t="s">
        <v>7</v>
      </c>
      <c r="E84" s="67">
        <v>4</v>
      </c>
      <c r="F84" s="70" t="s">
        <v>811</v>
      </c>
      <c r="G84" s="68" t="s">
        <v>135</v>
      </c>
      <c r="H84" s="67" t="s">
        <v>1181</v>
      </c>
      <c r="I84" s="15" t="s">
        <v>1182</v>
      </c>
      <c r="J84" s="100">
        <f t="shared" si="4"/>
        <v>0</v>
      </c>
      <c r="K84" s="100">
        <f t="shared" si="5"/>
        <v>0</v>
      </c>
      <c r="L84" s="100">
        <f t="shared" si="6"/>
        <v>1</v>
      </c>
      <c r="M84" s="100">
        <f t="shared" si="7"/>
        <v>0</v>
      </c>
    </row>
    <row r="85" spans="1:13">
      <c r="A85" s="15" t="s">
        <v>114</v>
      </c>
      <c r="B85" s="16" t="s">
        <v>1176</v>
      </c>
      <c r="C85" s="115" t="s">
        <v>1177</v>
      </c>
      <c r="D85" s="67" t="s">
        <v>7</v>
      </c>
      <c r="E85" s="67">
        <v>5</v>
      </c>
      <c r="F85" s="70" t="s">
        <v>808</v>
      </c>
      <c r="G85" s="68" t="s">
        <v>135</v>
      </c>
      <c r="H85" s="67" t="s">
        <v>1183</v>
      </c>
      <c r="I85" s="15" t="s">
        <v>1184</v>
      </c>
      <c r="J85" s="100">
        <f t="shared" si="4"/>
        <v>0</v>
      </c>
      <c r="K85" s="100">
        <f t="shared" si="5"/>
        <v>0</v>
      </c>
      <c r="L85" s="100">
        <f t="shared" si="6"/>
        <v>1</v>
      </c>
      <c r="M85" s="100">
        <f t="shared" si="7"/>
        <v>0</v>
      </c>
    </row>
    <row r="86" spans="1:13">
      <c r="A86" s="15" t="s">
        <v>114</v>
      </c>
      <c r="B86" s="16" t="s">
        <v>1176</v>
      </c>
      <c r="C86" s="115" t="s">
        <v>1177</v>
      </c>
      <c r="D86" s="67" t="s">
        <v>7</v>
      </c>
      <c r="E86" s="67">
        <v>5</v>
      </c>
      <c r="F86" s="70" t="s">
        <v>808</v>
      </c>
      <c r="G86" s="68" t="s">
        <v>135</v>
      </c>
      <c r="H86" s="67" t="s">
        <v>1185</v>
      </c>
      <c r="I86" s="15" t="s">
        <v>1186</v>
      </c>
      <c r="J86" s="100">
        <f t="shared" si="4"/>
        <v>0</v>
      </c>
      <c r="K86" s="100">
        <f t="shared" si="5"/>
        <v>0</v>
      </c>
      <c r="L86" s="100">
        <f t="shared" si="6"/>
        <v>1</v>
      </c>
      <c r="M86" s="100">
        <f t="shared" si="7"/>
        <v>0</v>
      </c>
    </row>
    <row r="87" spans="1:13">
      <c r="A87" s="15" t="s">
        <v>114</v>
      </c>
      <c r="B87" s="16" t="s">
        <v>1176</v>
      </c>
      <c r="C87" s="115" t="s">
        <v>1177</v>
      </c>
      <c r="D87" s="67" t="s">
        <v>10</v>
      </c>
      <c r="E87" s="67">
        <v>0.75</v>
      </c>
      <c r="F87" s="70" t="s">
        <v>1187</v>
      </c>
      <c r="G87" s="68" t="s">
        <v>1188</v>
      </c>
      <c r="H87" s="67" t="s">
        <v>1189</v>
      </c>
      <c r="I87" s="15" t="s">
        <v>1190</v>
      </c>
      <c r="J87" s="100">
        <f t="shared" si="4"/>
        <v>0</v>
      </c>
      <c r="K87" s="100">
        <f t="shared" si="5"/>
        <v>0</v>
      </c>
      <c r="L87" s="100">
        <f t="shared" si="6"/>
        <v>0</v>
      </c>
      <c r="M87" s="100">
        <f t="shared" si="7"/>
        <v>1</v>
      </c>
    </row>
    <row r="88" spans="1:13">
      <c r="A88" s="15" t="s">
        <v>114</v>
      </c>
      <c r="B88" s="16" t="s">
        <v>1176</v>
      </c>
      <c r="C88" s="115" t="s">
        <v>1177</v>
      </c>
      <c r="D88" s="67" t="s">
        <v>238</v>
      </c>
      <c r="E88" s="67">
        <v>1.5</v>
      </c>
      <c r="F88" s="70" t="s">
        <v>325</v>
      </c>
      <c r="G88" s="68" t="s">
        <v>18</v>
      </c>
      <c r="H88" s="67" t="s">
        <v>1191</v>
      </c>
      <c r="I88" s="15" t="s">
        <v>1192</v>
      </c>
      <c r="J88" s="100">
        <f t="shared" si="4"/>
        <v>0</v>
      </c>
      <c r="K88" s="100">
        <f t="shared" si="5"/>
        <v>1</v>
      </c>
      <c r="L88" s="100">
        <f t="shared" si="6"/>
        <v>0</v>
      </c>
      <c r="M88" s="100">
        <f t="shared" si="7"/>
        <v>0</v>
      </c>
    </row>
    <row r="89" spans="1:13">
      <c r="A89" s="15" t="s">
        <v>114</v>
      </c>
      <c r="B89" s="16" t="s">
        <v>1193</v>
      </c>
      <c r="C89" s="115" t="s">
        <v>1194</v>
      </c>
      <c r="D89" s="67" t="s">
        <v>7</v>
      </c>
      <c r="E89" s="67">
        <v>5</v>
      </c>
      <c r="F89" s="70" t="s">
        <v>1178</v>
      </c>
      <c r="G89" s="68" t="s">
        <v>135</v>
      </c>
      <c r="H89" s="67" t="s">
        <v>1195</v>
      </c>
      <c r="I89" s="15" t="s">
        <v>1196</v>
      </c>
      <c r="J89" s="100">
        <f t="shared" si="4"/>
        <v>0</v>
      </c>
      <c r="K89" s="100">
        <f t="shared" si="5"/>
        <v>0</v>
      </c>
      <c r="L89" s="100">
        <f t="shared" si="6"/>
        <v>1</v>
      </c>
      <c r="M89" s="100">
        <f t="shared" si="7"/>
        <v>0</v>
      </c>
    </row>
    <row r="90" spans="1:13">
      <c r="A90" s="15" t="s">
        <v>114</v>
      </c>
      <c r="B90" s="16" t="s">
        <v>1193</v>
      </c>
      <c r="C90" s="115" t="s">
        <v>1194</v>
      </c>
      <c r="D90" s="67" t="s">
        <v>7</v>
      </c>
      <c r="E90" s="67">
        <v>5</v>
      </c>
      <c r="F90" s="70" t="s">
        <v>1178</v>
      </c>
      <c r="G90" s="68" t="s">
        <v>135</v>
      </c>
      <c r="H90" s="67" t="s">
        <v>1197</v>
      </c>
      <c r="I90" s="15" t="s">
        <v>1198</v>
      </c>
      <c r="J90" s="100">
        <f t="shared" si="4"/>
        <v>0</v>
      </c>
      <c r="K90" s="100">
        <f t="shared" si="5"/>
        <v>0</v>
      </c>
      <c r="L90" s="100">
        <f t="shared" si="6"/>
        <v>1</v>
      </c>
      <c r="M90" s="100">
        <f t="shared" si="7"/>
        <v>0</v>
      </c>
    </row>
    <row r="91" spans="1:13">
      <c r="A91" s="15" t="s">
        <v>114</v>
      </c>
      <c r="B91" s="16" t="s">
        <v>1193</v>
      </c>
      <c r="C91" s="115" t="s">
        <v>1194</v>
      </c>
      <c r="D91" s="67" t="s">
        <v>7</v>
      </c>
      <c r="E91" s="67">
        <v>5</v>
      </c>
      <c r="F91" s="70" t="s">
        <v>1178</v>
      </c>
      <c r="G91" s="68" t="s">
        <v>135</v>
      </c>
      <c r="H91" s="67" t="s">
        <v>1199</v>
      </c>
      <c r="I91" s="15" t="s">
        <v>1200</v>
      </c>
      <c r="J91" s="100">
        <f t="shared" si="4"/>
        <v>0</v>
      </c>
      <c r="K91" s="100">
        <f t="shared" si="5"/>
        <v>0</v>
      </c>
      <c r="L91" s="100">
        <f t="shared" si="6"/>
        <v>1</v>
      </c>
      <c r="M91" s="100">
        <f t="shared" si="7"/>
        <v>0</v>
      </c>
    </row>
    <row r="92" spans="1:13">
      <c r="A92" s="15" t="s">
        <v>114</v>
      </c>
      <c r="B92" s="16" t="s">
        <v>1193</v>
      </c>
      <c r="C92" s="115" t="s">
        <v>1194</v>
      </c>
      <c r="D92" s="67" t="s">
        <v>7</v>
      </c>
      <c r="E92" s="67">
        <v>5</v>
      </c>
      <c r="F92" s="70" t="s">
        <v>1178</v>
      </c>
      <c r="G92" s="68" t="s">
        <v>135</v>
      </c>
      <c r="H92" s="67" t="s">
        <v>1201</v>
      </c>
      <c r="I92" s="15" t="s">
        <v>1202</v>
      </c>
      <c r="J92" s="100">
        <f t="shared" si="4"/>
        <v>0</v>
      </c>
      <c r="K92" s="100">
        <f t="shared" si="5"/>
        <v>0</v>
      </c>
      <c r="L92" s="100">
        <f t="shared" si="6"/>
        <v>1</v>
      </c>
      <c r="M92" s="100">
        <f t="shared" si="7"/>
        <v>0</v>
      </c>
    </row>
    <row r="93" spans="1:13">
      <c r="A93" s="15" t="s">
        <v>114</v>
      </c>
      <c r="B93" s="16" t="s">
        <v>1193</v>
      </c>
      <c r="C93" s="115" t="s">
        <v>1194</v>
      </c>
      <c r="D93" s="67" t="s">
        <v>7</v>
      </c>
      <c r="E93" s="67">
        <v>5</v>
      </c>
      <c r="F93" s="70" t="s">
        <v>1178</v>
      </c>
      <c r="G93" s="68" t="s">
        <v>135</v>
      </c>
      <c r="H93" s="67" t="s">
        <v>1203</v>
      </c>
      <c r="I93" s="15" t="s">
        <v>1204</v>
      </c>
      <c r="J93" s="100">
        <f t="shared" si="4"/>
        <v>0</v>
      </c>
      <c r="K93" s="100">
        <f t="shared" si="5"/>
        <v>0</v>
      </c>
      <c r="L93" s="100">
        <f t="shared" si="6"/>
        <v>1</v>
      </c>
      <c r="M93" s="100">
        <f t="shared" si="7"/>
        <v>0</v>
      </c>
    </row>
    <row r="94" spans="1:13">
      <c r="A94" s="15" t="s">
        <v>114</v>
      </c>
      <c r="B94" s="16" t="s">
        <v>1193</v>
      </c>
      <c r="C94" s="115" t="s">
        <v>1194</v>
      </c>
      <c r="D94" s="67" t="s">
        <v>7</v>
      </c>
      <c r="E94" s="67">
        <v>5</v>
      </c>
      <c r="F94" s="70" t="s">
        <v>1205</v>
      </c>
      <c r="G94" s="68" t="s">
        <v>18</v>
      </c>
      <c r="H94" s="67" t="s">
        <v>1206</v>
      </c>
      <c r="I94" s="15" t="s">
        <v>523</v>
      </c>
      <c r="J94" s="100">
        <f t="shared" si="4"/>
        <v>0</v>
      </c>
      <c r="K94" s="100">
        <f t="shared" si="5"/>
        <v>0</v>
      </c>
      <c r="L94" s="100">
        <f t="shared" si="6"/>
        <v>1</v>
      </c>
      <c r="M94" s="100">
        <f t="shared" si="7"/>
        <v>0</v>
      </c>
    </row>
    <row r="95" spans="1:13">
      <c r="A95" s="15" t="s">
        <v>114</v>
      </c>
      <c r="B95" s="16" t="s">
        <v>1193</v>
      </c>
      <c r="C95" s="115" t="s">
        <v>1194</v>
      </c>
      <c r="D95" s="67" t="s">
        <v>7</v>
      </c>
      <c r="E95" s="67">
        <v>5</v>
      </c>
      <c r="F95" s="70" t="s">
        <v>1205</v>
      </c>
      <c r="G95" s="68" t="s">
        <v>18</v>
      </c>
      <c r="H95" s="67" t="s">
        <v>1207</v>
      </c>
      <c r="I95" s="15" t="s">
        <v>521</v>
      </c>
      <c r="J95" s="100">
        <f t="shared" si="4"/>
        <v>0</v>
      </c>
      <c r="K95" s="100">
        <f t="shared" si="5"/>
        <v>0</v>
      </c>
      <c r="L95" s="100">
        <f t="shared" si="6"/>
        <v>1</v>
      </c>
      <c r="M95" s="100">
        <f t="shared" si="7"/>
        <v>0</v>
      </c>
    </row>
    <row r="96" spans="1:13" ht="27">
      <c r="A96" s="15" t="s">
        <v>114</v>
      </c>
      <c r="B96" s="16" t="s">
        <v>1208</v>
      </c>
      <c r="C96" s="115" t="s">
        <v>1209</v>
      </c>
      <c r="D96" s="67" t="s">
        <v>7</v>
      </c>
      <c r="E96" s="67">
        <v>5</v>
      </c>
      <c r="F96" s="70" t="s">
        <v>808</v>
      </c>
      <c r="G96" s="68" t="s">
        <v>135</v>
      </c>
      <c r="H96" s="67" t="s">
        <v>1210</v>
      </c>
      <c r="I96" s="15" t="s">
        <v>1211</v>
      </c>
      <c r="J96" s="100">
        <f t="shared" si="4"/>
        <v>0</v>
      </c>
      <c r="K96" s="100">
        <f t="shared" si="5"/>
        <v>0</v>
      </c>
      <c r="L96" s="100">
        <f t="shared" si="6"/>
        <v>1</v>
      </c>
      <c r="M96" s="100">
        <f t="shared" si="7"/>
        <v>0</v>
      </c>
    </row>
    <row r="97" spans="1:13" ht="27">
      <c r="A97" s="15" t="s">
        <v>114</v>
      </c>
      <c r="B97" s="16" t="s">
        <v>1208</v>
      </c>
      <c r="C97" s="115" t="s">
        <v>1209</v>
      </c>
      <c r="D97" s="67" t="s">
        <v>7</v>
      </c>
      <c r="E97" s="67">
        <v>5</v>
      </c>
      <c r="F97" s="70" t="s">
        <v>808</v>
      </c>
      <c r="G97" s="68" t="s">
        <v>135</v>
      </c>
      <c r="H97" s="67" t="s">
        <v>1212</v>
      </c>
      <c r="I97" s="15" t="s">
        <v>1213</v>
      </c>
      <c r="J97" s="100">
        <f t="shared" si="4"/>
        <v>0</v>
      </c>
      <c r="K97" s="100">
        <f t="shared" si="5"/>
        <v>0</v>
      </c>
      <c r="L97" s="100">
        <f t="shared" si="6"/>
        <v>1</v>
      </c>
      <c r="M97" s="100">
        <f t="shared" si="7"/>
        <v>0</v>
      </c>
    </row>
    <row r="98" spans="1:13" ht="27">
      <c r="A98" s="15" t="s">
        <v>114</v>
      </c>
      <c r="B98" s="16" t="s">
        <v>1208</v>
      </c>
      <c r="C98" s="115" t="s">
        <v>1209</v>
      </c>
      <c r="D98" s="67" t="s">
        <v>7</v>
      </c>
      <c r="E98" s="67">
        <v>5</v>
      </c>
      <c r="F98" s="70" t="s">
        <v>808</v>
      </c>
      <c r="G98" s="68" t="s">
        <v>135</v>
      </c>
      <c r="H98" s="67" t="s">
        <v>1214</v>
      </c>
      <c r="I98" s="15" t="s">
        <v>1215</v>
      </c>
      <c r="J98" s="100">
        <f t="shared" si="4"/>
        <v>0</v>
      </c>
      <c r="K98" s="100">
        <f t="shared" si="5"/>
        <v>0</v>
      </c>
      <c r="L98" s="100">
        <f t="shared" si="6"/>
        <v>1</v>
      </c>
      <c r="M98" s="100">
        <f t="shared" si="7"/>
        <v>0</v>
      </c>
    </row>
    <row r="99" spans="1:13" ht="27">
      <c r="A99" s="15" t="s">
        <v>114</v>
      </c>
      <c r="B99" s="16" t="s">
        <v>1208</v>
      </c>
      <c r="C99" s="115" t="s">
        <v>1209</v>
      </c>
      <c r="D99" s="67" t="s">
        <v>10</v>
      </c>
      <c r="E99" s="67" t="s">
        <v>1372</v>
      </c>
      <c r="F99" s="70" t="s">
        <v>1216</v>
      </c>
      <c r="G99" s="68" t="s">
        <v>100</v>
      </c>
      <c r="H99" s="67" t="s">
        <v>1156</v>
      </c>
      <c r="I99" s="15">
        <v>0</v>
      </c>
      <c r="J99" s="100">
        <f t="shared" si="4"/>
        <v>0</v>
      </c>
      <c r="K99" s="100">
        <f t="shared" si="5"/>
        <v>0</v>
      </c>
      <c r="L99" s="100">
        <f t="shared" si="6"/>
        <v>0</v>
      </c>
      <c r="M99" s="100">
        <f t="shared" si="7"/>
        <v>1</v>
      </c>
    </row>
    <row r="100" spans="1:13" ht="27">
      <c r="A100" s="15" t="s">
        <v>114</v>
      </c>
      <c r="B100" s="16" t="s">
        <v>1208</v>
      </c>
      <c r="C100" s="115" t="s">
        <v>1209</v>
      </c>
      <c r="D100" s="67" t="s">
        <v>10</v>
      </c>
      <c r="E100" s="67">
        <v>2</v>
      </c>
      <c r="F100" s="70">
        <v>0</v>
      </c>
      <c r="G100" s="68" t="s">
        <v>100</v>
      </c>
      <c r="H100" s="67" t="s">
        <v>1217</v>
      </c>
      <c r="I100" s="15">
        <v>0</v>
      </c>
      <c r="J100" s="100">
        <f t="shared" si="4"/>
        <v>0</v>
      </c>
      <c r="K100" s="100">
        <f t="shared" si="5"/>
        <v>0</v>
      </c>
      <c r="L100" s="100">
        <f t="shared" si="6"/>
        <v>0</v>
      </c>
      <c r="M100" s="100">
        <f t="shared" si="7"/>
        <v>1</v>
      </c>
    </row>
    <row r="101" spans="1:13" ht="27">
      <c r="A101" s="15" t="s">
        <v>114</v>
      </c>
      <c r="B101" s="16" t="s">
        <v>1208</v>
      </c>
      <c r="C101" s="115" t="s">
        <v>1209</v>
      </c>
      <c r="D101" s="67" t="s">
        <v>10</v>
      </c>
      <c r="E101" s="67">
        <v>1</v>
      </c>
      <c r="F101" s="70" t="s">
        <v>1218</v>
      </c>
      <c r="G101" s="68" t="s">
        <v>475</v>
      </c>
      <c r="H101" s="67" t="s">
        <v>1219</v>
      </c>
      <c r="I101" s="15">
        <v>0</v>
      </c>
      <c r="J101" s="100">
        <f t="shared" si="4"/>
        <v>0</v>
      </c>
      <c r="K101" s="100">
        <f t="shared" si="5"/>
        <v>0</v>
      </c>
      <c r="L101" s="100">
        <f t="shared" si="6"/>
        <v>0</v>
      </c>
      <c r="M101" s="100">
        <f t="shared" si="7"/>
        <v>1</v>
      </c>
    </row>
    <row r="102" spans="1:13">
      <c r="A102" s="15" t="s">
        <v>114</v>
      </c>
      <c r="B102" s="16" t="s">
        <v>1220</v>
      </c>
      <c r="C102" s="115" t="s">
        <v>1209</v>
      </c>
      <c r="D102" s="67" t="s">
        <v>7</v>
      </c>
      <c r="E102" s="67">
        <v>5</v>
      </c>
      <c r="F102" s="70" t="s">
        <v>808</v>
      </c>
      <c r="G102" s="68" t="s">
        <v>135</v>
      </c>
      <c r="H102" s="67" t="s">
        <v>1221</v>
      </c>
      <c r="I102" s="15" t="s">
        <v>1222</v>
      </c>
      <c r="J102" s="100">
        <f t="shared" si="4"/>
        <v>0</v>
      </c>
      <c r="K102" s="100">
        <f t="shared" si="5"/>
        <v>0</v>
      </c>
      <c r="L102" s="100">
        <f t="shared" si="6"/>
        <v>1</v>
      </c>
      <c r="M102" s="100">
        <f t="shared" si="7"/>
        <v>0</v>
      </c>
    </row>
    <row r="103" spans="1:13">
      <c r="A103" s="15" t="s">
        <v>114</v>
      </c>
      <c r="B103" s="16" t="s">
        <v>1220</v>
      </c>
      <c r="C103" s="115" t="s">
        <v>1209</v>
      </c>
      <c r="D103" s="67" t="s">
        <v>7</v>
      </c>
      <c r="E103" s="67">
        <v>5</v>
      </c>
      <c r="F103" s="70" t="s">
        <v>808</v>
      </c>
      <c r="G103" s="68" t="s">
        <v>135</v>
      </c>
      <c r="H103" s="67" t="s">
        <v>1223</v>
      </c>
      <c r="I103" s="15" t="s">
        <v>1224</v>
      </c>
      <c r="J103" s="100">
        <f t="shared" si="4"/>
        <v>0</v>
      </c>
      <c r="K103" s="100">
        <f t="shared" si="5"/>
        <v>0</v>
      </c>
      <c r="L103" s="100">
        <f t="shared" si="6"/>
        <v>1</v>
      </c>
      <c r="M103" s="100">
        <f t="shared" si="7"/>
        <v>0</v>
      </c>
    </row>
    <row r="104" spans="1:13">
      <c r="A104" s="15" t="s">
        <v>114</v>
      </c>
      <c r="B104" s="16" t="s">
        <v>1220</v>
      </c>
      <c r="C104" s="115" t="s">
        <v>1209</v>
      </c>
      <c r="D104" s="67" t="s">
        <v>7</v>
      </c>
      <c r="E104" s="67">
        <v>5</v>
      </c>
      <c r="F104" s="70" t="s">
        <v>808</v>
      </c>
      <c r="G104" s="68" t="s">
        <v>135</v>
      </c>
      <c r="H104" s="67" t="s">
        <v>1225</v>
      </c>
      <c r="I104" s="15" t="s">
        <v>672</v>
      </c>
      <c r="J104" s="100">
        <f t="shared" si="4"/>
        <v>0</v>
      </c>
      <c r="K104" s="100">
        <f t="shared" si="5"/>
        <v>0</v>
      </c>
      <c r="L104" s="100">
        <f t="shared" si="6"/>
        <v>1</v>
      </c>
      <c r="M104" s="100">
        <f t="shared" si="7"/>
        <v>0</v>
      </c>
    </row>
    <row r="105" spans="1:13">
      <c r="A105" s="15" t="s">
        <v>114</v>
      </c>
      <c r="B105" s="16" t="s">
        <v>1220</v>
      </c>
      <c r="C105" s="115" t="s">
        <v>1209</v>
      </c>
      <c r="D105" s="67" t="s">
        <v>7</v>
      </c>
      <c r="E105" s="67">
        <v>5</v>
      </c>
      <c r="F105" s="70" t="s">
        <v>808</v>
      </c>
      <c r="G105" s="68" t="s">
        <v>135</v>
      </c>
      <c r="H105" s="67" t="s">
        <v>1226</v>
      </c>
      <c r="I105" s="15" t="s">
        <v>1227</v>
      </c>
      <c r="J105" s="100">
        <f t="shared" si="4"/>
        <v>0</v>
      </c>
      <c r="K105" s="100">
        <f t="shared" si="5"/>
        <v>0</v>
      </c>
      <c r="L105" s="100">
        <f t="shared" si="6"/>
        <v>1</v>
      </c>
      <c r="M105" s="100">
        <f t="shared" si="7"/>
        <v>0</v>
      </c>
    </row>
    <row r="106" spans="1:13">
      <c r="A106" s="15" t="s">
        <v>114</v>
      </c>
      <c r="B106" s="16" t="s">
        <v>1220</v>
      </c>
      <c r="C106" s="115" t="s">
        <v>1209</v>
      </c>
      <c r="D106" s="67" t="s">
        <v>7</v>
      </c>
      <c r="E106" s="67">
        <v>5</v>
      </c>
      <c r="F106" s="70" t="s">
        <v>808</v>
      </c>
      <c r="G106" s="68" t="s">
        <v>135</v>
      </c>
      <c r="H106" s="67" t="s">
        <v>1228</v>
      </c>
      <c r="I106" s="15" t="s">
        <v>1229</v>
      </c>
      <c r="J106" s="100">
        <f t="shared" si="4"/>
        <v>0</v>
      </c>
      <c r="K106" s="100">
        <f t="shared" si="5"/>
        <v>0</v>
      </c>
      <c r="L106" s="100">
        <f t="shared" si="6"/>
        <v>1</v>
      </c>
      <c r="M106" s="100">
        <f t="shared" si="7"/>
        <v>0</v>
      </c>
    </row>
    <row r="107" spans="1:13">
      <c r="A107" s="15" t="s">
        <v>114</v>
      </c>
      <c r="B107" s="16" t="s">
        <v>1220</v>
      </c>
      <c r="C107" s="115" t="s">
        <v>1209</v>
      </c>
      <c r="D107" s="67" t="s">
        <v>7</v>
      </c>
      <c r="E107" s="67">
        <v>5</v>
      </c>
      <c r="F107" s="70" t="s">
        <v>808</v>
      </c>
      <c r="G107" s="68" t="s">
        <v>135</v>
      </c>
      <c r="H107" s="67" t="s">
        <v>1230</v>
      </c>
      <c r="I107" s="15" t="s">
        <v>1231</v>
      </c>
      <c r="J107" s="100">
        <f t="shared" si="4"/>
        <v>0</v>
      </c>
      <c r="K107" s="100">
        <f t="shared" si="5"/>
        <v>0</v>
      </c>
      <c r="L107" s="100">
        <f t="shared" si="6"/>
        <v>1</v>
      </c>
      <c r="M107" s="100">
        <f t="shared" si="7"/>
        <v>0</v>
      </c>
    </row>
    <row r="108" spans="1:13">
      <c r="A108" s="15" t="s">
        <v>114</v>
      </c>
      <c r="B108" s="16" t="s">
        <v>1220</v>
      </c>
      <c r="C108" s="115" t="s">
        <v>1209</v>
      </c>
      <c r="D108" s="67" t="s">
        <v>7</v>
      </c>
      <c r="E108" s="67">
        <v>5</v>
      </c>
      <c r="F108" s="70" t="s">
        <v>1232</v>
      </c>
      <c r="G108" s="68" t="s">
        <v>135</v>
      </c>
      <c r="H108" s="67" t="s">
        <v>1233</v>
      </c>
      <c r="I108" s="15" t="s">
        <v>685</v>
      </c>
      <c r="J108" s="100">
        <f t="shared" si="4"/>
        <v>0</v>
      </c>
      <c r="K108" s="100">
        <f t="shared" si="5"/>
        <v>0</v>
      </c>
      <c r="L108" s="100">
        <f t="shared" si="6"/>
        <v>1</v>
      </c>
      <c r="M108" s="100">
        <f t="shared" si="7"/>
        <v>0</v>
      </c>
    </row>
    <row r="111" spans="1:13">
      <c r="E111">
        <f>+COUNTA(A3:A108)</f>
        <v>106</v>
      </c>
      <c r="F111" t="s">
        <v>1234</v>
      </c>
      <c r="I111" s="104"/>
      <c r="J111" s="101">
        <f>SUBTOTAL(109,J3:J108)</f>
        <v>49</v>
      </c>
      <c r="K111" s="101">
        <f>SUBTOTAL(109,K3:K108)</f>
        <v>22</v>
      </c>
      <c r="L111" s="101">
        <f>SUBTOTAL(109,L3:L108)</f>
        <v>27</v>
      </c>
      <c r="M111" s="101">
        <f>SUBTOTAL(109,M3:M108)</f>
        <v>8</v>
      </c>
    </row>
    <row r="112" spans="1:13">
      <c r="E112">
        <f>+SUM(E3:E108)</f>
        <v>333.5</v>
      </c>
      <c r="F112" t="s">
        <v>1235</v>
      </c>
      <c r="I112" s="104"/>
      <c r="J112" s="104"/>
      <c r="K112" s="104"/>
      <c r="L112" s="104"/>
      <c r="M112" s="104"/>
    </row>
    <row r="113" spans="9:13">
      <c r="I113" s="109" t="s">
        <v>1246</v>
      </c>
      <c r="J113" s="110">
        <f>SUM(J111:M111)</f>
        <v>106</v>
      </c>
      <c r="K113" s="110"/>
      <c r="L113" s="104"/>
      <c r="M113" s="104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74"/>
  <sheetViews>
    <sheetView topLeftCell="A55" zoomScale="80" zoomScaleNormal="80" workbookViewId="0">
      <selection activeCell="P16" sqref="P16"/>
    </sheetView>
  </sheetViews>
  <sheetFormatPr baseColWidth="10" defaultRowHeight="14.25"/>
  <cols>
    <col min="1" max="1" width="12.375" bestFit="1" customWidth="1"/>
    <col min="2" max="2" width="32.75" customWidth="1"/>
    <col min="3" max="3" width="47.625" customWidth="1"/>
    <col min="4" max="4" width="18.875" bestFit="1" customWidth="1"/>
    <col min="5" max="5" width="10.625" bestFit="1" customWidth="1"/>
    <col min="6" max="6" width="23.25" bestFit="1" customWidth="1"/>
    <col min="7" max="7" width="19" bestFit="1" customWidth="1"/>
    <col min="8" max="8" width="14" bestFit="1" customWidth="1"/>
    <col min="9" max="9" width="17" customWidth="1"/>
  </cols>
  <sheetData>
    <row r="4" spans="1:13" ht="36">
      <c r="A4" s="42" t="s">
        <v>1</v>
      </c>
      <c r="B4" s="42" t="s">
        <v>12</v>
      </c>
      <c r="C4" s="42" t="s">
        <v>13</v>
      </c>
      <c r="D4" s="42" t="s">
        <v>2</v>
      </c>
      <c r="E4" s="43" t="s">
        <v>4</v>
      </c>
      <c r="F4" s="42" t="s">
        <v>5</v>
      </c>
      <c r="G4" s="42" t="s">
        <v>6</v>
      </c>
      <c r="H4" s="42" t="s">
        <v>11</v>
      </c>
      <c r="I4" s="42" t="s">
        <v>14</v>
      </c>
      <c r="J4" s="102" t="s">
        <v>1240</v>
      </c>
      <c r="K4" s="102" t="s">
        <v>1241</v>
      </c>
      <c r="L4" s="102" t="s">
        <v>1242</v>
      </c>
      <c r="M4" s="102" t="s">
        <v>1243</v>
      </c>
    </row>
    <row r="5" spans="1:13">
      <c r="A5" s="148" t="s">
        <v>116</v>
      </c>
      <c r="B5" s="148" t="s">
        <v>1373</v>
      </c>
      <c r="C5" s="55" t="s">
        <v>383</v>
      </c>
      <c r="D5" s="55" t="s">
        <v>3</v>
      </c>
      <c r="E5" s="55">
        <v>2.5</v>
      </c>
      <c r="F5" s="55" t="s">
        <v>214</v>
      </c>
      <c r="G5" s="56" t="s">
        <v>100</v>
      </c>
      <c r="H5" s="56" t="s">
        <v>214</v>
      </c>
      <c r="I5" s="55" t="s">
        <v>214</v>
      </c>
      <c r="J5" s="100">
        <f>IF(D5="minisplit",1,0)</f>
        <v>1</v>
      </c>
      <c r="K5" s="100">
        <f>IF(D5="remota",1,0)</f>
        <v>0</v>
      </c>
      <c r="L5" s="100">
        <f>IF(D5="paquete",1,0)</f>
        <v>0</v>
      </c>
      <c r="M5" s="100">
        <f>IF(D5="ventana",1,0)</f>
        <v>0</v>
      </c>
    </row>
    <row r="6" spans="1:13" ht="27">
      <c r="A6" s="148" t="s">
        <v>116</v>
      </c>
      <c r="B6" s="122" t="s">
        <v>1374</v>
      </c>
      <c r="C6" s="55" t="s">
        <v>383</v>
      </c>
      <c r="D6" s="55" t="s">
        <v>3</v>
      </c>
      <c r="E6" s="55">
        <v>2</v>
      </c>
      <c r="F6" s="55" t="s">
        <v>214</v>
      </c>
      <c r="G6" s="56" t="s">
        <v>100</v>
      </c>
      <c r="H6" s="56" t="s">
        <v>1375</v>
      </c>
      <c r="I6" s="55" t="s">
        <v>214</v>
      </c>
      <c r="J6" s="100">
        <f t="shared" ref="J6:J69" si="0">IF(D6="minisplit",1,0)</f>
        <v>1</v>
      </c>
      <c r="K6" s="100">
        <f t="shared" ref="K6:K69" si="1">IF(D6="remota",1,0)</f>
        <v>0</v>
      </c>
      <c r="L6" s="100">
        <f t="shared" ref="L6:L69" si="2">IF(D6="paquete",1,0)</f>
        <v>0</v>
      </c>
      <c r="M6" s="100">
        <f t="shared" ref="M6:M69" si="3">IF(D6="ventana",1,0)</f>
        <v>0</v>
      </c>
    </row>
    <row r="7" spans="1:13" ht="27">
      <c r="A7" s="148" t="s">
        <v>116</v>
      </c>
      <c r="B7" s="122" t="s">
        <v>1376</v>
      </c>
      <c r="C7" s="55" t="s">
        <v>383</v>
      </c>
      <c r="D7" s="55" t="s">
        <v>3</v>
      </c>
      <c r="E7" s="55">
        <v>2</v>
      </c>
      <c r="F7" s="55" t="s">
        <v>1377</v>
      </c>
      <c r="G7" s="56" t="s">
        <v>18</v>
      </c>
      <c r="H7" s="56" t="s">
        <v>1378</v>
      </c>
      <c r="I7" s="55" t="s">
        <v>214</v>
      </c>
      <c r="J7" s="100">
        <f t="shared" si="0"/>
        <v>1</v>
      </c>
      <c r="K7" s="100">
        <f t="shared" si="1"/>
        <v>0</v>
      </c>
      <c r="L7" s="100">
        <f t="shared" si="2"/>
        <v>0</v>
      </c>
      <c r="M7" s="100">
        <f t="shared" si="3"/>
        <v>0</v>
      </c>
    </row>
    <row r="8" spans="1:13" ht="27">
      <c r="A8" s="148" t="s">
        <v>116</v>
      </c>
      <c r="B8" s="122" t="s">
        <v>1376</v>
      </c>
      <c r="C8" s="55" t="s">
        <v>383</v>
      </c>
      <c r="D8" s="55" t="s">
        <v>238</v>
      </c>
      <c r="E8" s="55">
        <v>4</v>
      </c>
      <c r="F8" s="55" t="s">
        <v>214</v>
      </c>
      <c r="G8" s="56" t="s">
        <v>1379</v>
      </c>
      <c r="H8" s="56" t="s">
        <v>1380</v>
      </c>
      <c r="I8" s="55" t="s">
        <v>214</v>
      </c>
      <c r="J8" s="100">
        <f t="shared" si="0"/>
        <v>0</v>
      </c>
      <c r="K8" s="100">
        <f t="shared" si="1"/>
        <v>1</v>
      </c>
      <c r="L8" s="100">
        <f t="shared" si="2"/>
        <v>0</v>
      </c>
      <c r="M8" s="100">
        <f t="shared" si="3"/>
        <v>0</v>
      </c>
    </row>
    <row r="9" spans="1:13" ht="27">
      <c r="A9" s="148" t="s">
        <v>116</v>
      </c>
      <c r="B9" s="122" t="s">
        <v>1376</v>
      </c>
      <c r="C9" s="55" t="s">
        <v>383</v>
      </c>
      <c r="D9" s="55" t="s">
        <v>238</v>
      </c>
      <c r="E9" s="55">
        <v>4</v>
      </c>
      <c r="F9" s="55" t="s">
        <v>214</v>
      </c>
      <c r="G9" s="56" t="s">
        <v>1381</v>
      </c>
      <c r="H9" s="56" t="s">
        <v>1382</v>
      </c>
      <c r="I9" s="55" t="s">
        <v>214</v>
      </c>
      <c r="J9" s="100">
        <f t="shared" si="0"/>
        <v>0</v>
      </c>
      <c r="K9" s="100">
        <f t="shared" si="1"/>
        <v>1</v>
      </c>
      <c r="L9" s="100">
        <f t="shared" si="2"/>
        <v>0</v>
      </c>
      <c r="M9" s="100">
        <f t="shared" si="3"/>
        <v>0</v>
      </c>
    </row>
    <row r="10" spans="1:13">
      <c r="A10" s="148" t="s">
        <v>116</v>
      </c>
      <c r="B10" s="148" t="s">
        <v>1383</v>
      </c>
      <c r="C10" s="55" t="s">
        <v>383</v>
      </c>
      <c r="D10" s="55" t="s">
        <v>238</v>
      </c>
      <c r="E10" s="55">
        <v>4</v>
      </c>
      <c r="F10" s="55" t="s">
        <v>214</v>
      </c>
      <c r="G10" s="56" t="s">
        <v>18</v>
      </c>
      <c r="H10" s="56" t="s">
        <v>214</v>
      </c>
      <c r="I10" s="55" t="s">
        <v>214</v>
      </c>
      <c r="J10" s="100">
        <f t="shared" si="0"/>
        <v>0</v>
      </c>
      <c r="K10" s="100">
        <f t="shared" si="1"/>
        <v>1</v>
      </c>
      <c r="L10" s="100">
        <f t="shared" si="2"/>
        <v>0</v>
      </c>
      <c r="M10" s="100">
        <f t="shared" si="3"/>
        <v>0</v>
      </c>
    </row>
    <row r="11" spans="1:13">
      <c r="A11" s="148" t="s">
        <v>116</v>
      </c>
      <c r="B11" s="148" t="s">
        <v>1384</v>
      </c>
      <c r="C11" s="55" t="s">
        <v>383</v>
      </c>
      <c r="D11" s="55" t="s">
        <v>3</v>
      </c>
      <c r="E11" s="55">
        <v>2</v>
      </c>
      <c r="F11" s="55" t="s">
        <v>214</v>
      </c>
      <c r="G11" s="56" t="s">
        <v>475</v>
      </c>
      <c r="H11" s="56" t="s">
        <v>214</v>
      </c>
      <c r="I11" s="55" t="s">
        <v>214</v>
      </c>
      <c r="J11" s="100">
        <f t="shared" si="0"/>
        <v>1</v>
      </c>
      <c r="K11" s="100">
        <f t="shared" si="1"/>
        <v>0</v>
      </c>
      <c r="L11" s="100">
        <f t="shared" si="2"/>
        <v>0</v>
      </c>
      <c r="M11" s="100">
        <f t="shared" si="3"/>
        <v>0</v>
      </c>
    </row>
    <row r="12" spans="1:13">
      <c r="A12" s="148" t="s">
        <v>116</v>
      </c>
      <c r="B12" s="148" t="s">
        <v>1384</v>
      </c>
      <c r="C12" s="55" t="s">
        <v>383</v>
      </c>
      <c r="D12" s="55" t="s">
        <v>238</v>
      </c>
      <c r="E12" s="55">
        <v>4</v>
      </c>
      <c r="F12" s="55" t="s">
        <v>1385</v>
      </c>
      <c r="G12" s="56" t="s">
        <v>18</v>
      </c>
      <c r="H12" s="56" t="s">
        <v>381</v>
      </c>
      <c r="I12" s="55" t="s">
        <v>214</v>
      </c>
      <c r="J12" s="100">
        <f t="shared" si="0"/>
        <v>0</v>
      </c>
      <c r="K12" s="100">
        <f t="shared" si="1"/>
        <v>1</v>
      </c>
      <c r="L12" s="100">
        <f t="shared" si="2"/>
        <v>0</v>
      </c>
      <c r="M12" s="100">
        <f t="shared" si="3"/>
        <v>0</v>
      </c>
    </row>
    <row r="13" spans="1:13" ht="27">
      <c r="A13" s="148" t="s">
        <v>116</v>
      </c>
      <c r="B13" s="122" t="s">
        <v>1386</v>
      </c>
      <c r="C13" s="55" t="s">
        <v>383</v>
      </c>
      <c r="D13" s="55" t="s">
        <v>238</v>
      </c>
      <c r="E13" s="55">
        <v>4</v>
      </c>
      <c r="F13" s="55" t="s">
        <v>1387</v>
      </c>
      <c r="G13" s="56" t="s">
        <v>18</v>
      </c>
      <c r="H13" s="56" t="s">
        <v>214</v>
      </c>
      <c r="I13" s="55" t="s">
        <v>214</v>
      </c>
      <c r="J13" s="100">
        <f t="shared" si="0"/>
        <v>0</v>
      </c>
      <c r="K13" s="100">
        <f t="shared" si="1"/>
        <v>1</v>
      </c>
      <c r="L13" s="100">
        <f t="shared" si="2"/>
        <v>0</v>
      </c>
      <c r="M13" s="100">
        <f t="shared" si="3"/>
        <v>0</v>
      </c>
    </row>
    <row r="14" spans="1:13" ht="27">
      <c r="A14" s="148" t="s">
        <v>116</v>
      </c>
      <c r="B14" s="122" t="s">
        <v>1388</v>
      </c>
      <c r="C14" s="55" t="s">
        <v>383</v>
      </c>
      <c r="D14" s="55" t="s">
        <v>238</v>
      </c>
      <c r="E14" s="55">
        <v>4</v>
      </c>
      <c r="F14" s="55" t="s">
        <v>214</v>
      </c>
      <c r="G14" s="56" t="s">
        <v>17</v>
      </c>
      <c r="H14" s="56" t="s">
        <v>1389</v>
      </c>
      <c r="I14" s="55" t="s">
        <v>214</v>
      </c>
      <c r="J14" s="100">
        <f t="shared" si="0"/>
        <v>0</v>
      </c>
      <c r="K14" s="100">
        <f t="shared" si="1"/>
        <v>1</v>
      </c>
      <c r="L14" s="100">
        <f t="shared" si="2"/>
        <v>0</v>
      </c>
      <c r="M14" s="100">
        <f t="shared" si="3"/>
        <v>0</v>
      </c>
    </row>
    <row r="15" spans="1:13" ht="27">
      <c r="A15" s="148" t="s">
        <v>116</v>
      </c>
      <c r="B15" s="122" t="s">
        <v>1388</v>
      </c>
      <c r="C15" s="55" t="s">
        <v>383</v>
      </c>
      <c r="D15" s="55" t="s">
        <v>238</v>
      </c>
      <c r="E15" s="55">
        <v>4</v>
      </c>
      <c r="F15" s="55" t="s">
        <v>214</v>
      </c>
      <c r="G15" s="56" t="s">
        <v>1390</v>
      </c>
      <c r="H15" s="56" t="s">
        <v>214</v>
      </c>
      <c r="I15" s="55" t="s">
        <v>214</v>
      </c>
      <c r="J15" s="100">
        <f t="shared" si="0"/>
        <v>0</v>
      </c>
      <c r="K15" s="100">
        <f t="shared" si="1"/>
        <v>1</v>
      </c>
      <c r="L15" s="100">
        <f t="shared" si="2"/>
        <v>0</v>
      </c>
      <c r="M15" s="100">
        <f t="shared" si="3"/>
        <v>0</v>
      </c>
    </row>
    <row r="16" spans="1:13" ht="27">
      <c r="A16" s="148" t="s">
        <v>116</v>
      </c>
      <c r="B16" s="122" t="s">
        <v>1391</v>
      </c>
      <c r="C16" s="55" t="s">
        <v>383</v>
      </c>
      <c r="D16" s="55" t="s">
        <v>238</v>
      </c>
      <c r="E16" s="55">
        <v>4</v>
      </c>
      <c r="F16" s="55" t="s">
        <v>1392</v>
      </c>
      <c r="G16" s="56" t="s">
        <v>18</v>
      </c>
      <c r="H16" s="56" t="s">
        <v>214</v>
      </c>
      <c r="I16" s="55" t="s">
        <v>214</v>
      </c>
      <c r="J16" s="100">
        <f t="shared" si="0"/>
        <v>0</v>
      </c>
      <c r="K16" s="100">
        <f t="shared" si="1"/>
        <v>1</v>
      </c>
      <c r="L16" s="100">
        <f t="shared" si="2"/>
        <v>0</v>
      </c>
      <c r="M16" s="100">
        <f t="shared" si="3"/>
        <v>0</v>
      </c>
    </row>
    <row r="17" spans="1:13" ht="27">
      <c r="A17" s="148" t="s">
        <v>116</v>
      </c>
      <c r="B17" s="122" t="s">
        <v>1393</v>
      </c>
      <c r="C17" s="55" t="s">
        <v>383</v>
      </c>
      <c r="D17" s="55" t="s">
        <v>3</v>
      </c>
      <c r="E17" s="55">
        <v>2</v>
      </c>
      <c r="F17" s="55" t="s">
        <v>214</v>
      </c>
      <c r="G17" s="56" t="s">
        <v>96</v>
      </c>
      <c r="H17" s="56" t="s">
        <v>1394</v>
      </c>
      <c r="I17" s="55" t="s">
        <v>214</v>
      </c>
      <c r="J17" s="100">
        <f t="shared" si="0"/>
        <v>1</v>
      </c>
      <c r="K17" s="100">
        <f t="shared" si="1"/>
        <v>0</v>
      </c>
      <c r="L17" s="100">
        <f t="shared" si="2"/>
        <v>0</v>
      </c>
      <c r="M17" s="100">
        <f t="shared" si="3"/>
        <v>0</v>
      </c>
    </row>
    <row r="18" spans="1:13" ht="27">
      <c r="A18" s="148" t="s">
        <v>116</v>
      </c>
      <c r="B18" s="122" t="s">
        <v>1393</v>
      </c>
      <c r="C18" s="55" t="s">
        <v>383</v>
      </c>
      <c r="D18" s="55" t="s">
        <v>238</v>
      </c>
      <c r="E18" s="55">
        <v>2</v>
      </c>
      <c r="F18" s="55" t="s">
        <v>1395</v>
      </c>
      <c r="G18" s="56" t="s">
        <v>475</v>
      </c>
      <c r="H18" s="56" t="s">
        <v>1396</v>
      </c>
      <c r="I18" s="55" t="s">
        <v>214</v>
      </c>
      <c r="J18" s="100">
        <f t="shared" si="0"/>
        <v>0</v>
      </c>
      <c r="K18" s="100">
        <f t="shared" si="1"/>
        <v>1</v>
      </c>
      <c r="L18" s="100">
        <f t="shared" si="2"/>
        <v>0</v>
      </c>
      <c r="M18" s="100">
        <f t="shared" si="3"/>
        <v>0</v>
      </c>
    </row>
    <row r="19" spans="1:13" ht="27">
      <c r="A19" s="148" t="s">
        <v>116</v>
      </c>
      <c r="B19" s="122" t="s">
        <v>1393</v>
      </c>
      <c r="C19" s="55" t="s">
        <v>383</v>
      </c>
      <c r="D19" s="55" t="s">
        <v>3</v>
      </c>
      <c r="E19" s="55">
        <v>2</v>
      </c>
      <c r="F19" s="55" t="s">
        <v>214</v>
      </c>
      <c r="G19" s="56" t="s">
        <v>96</v>
      </c>
      <c r="H19" s="56" t="s">
        <v>1397</v>
      </c>
      <c r="I19" s="55" t="s">
        <v>214</v>
      </c>
      <c r="J19" s="100">
        <f t="shared" si="0"/>
        <v>1</v>
      </c>
      <c r="K19" s="100">
        <f t="shared" si="1"/>
        <v>0</v>
      </c>
      <c r="L19" s="100">
        <f t="shared" si="2"/>
        <v>0</v>
      </c>
      <c r="M19" s="100">
        <f t="shared" si="3"/>
        <v>0</v>
      </c>
    </row>
    <row r="20" spans="1:13" ht="27">
      <c r="A20" s="148" t="s">
        <v>116</v>
      </c>
      <c r="B20" s="122" t="s">
        <v>1393</v>
      </c>
      <c r="C20" s="55" t="s">
        <v>383</v>
      </c>
      <c r="D20" s="55" t="s">
        <v>3</v>
      </c>
      <c r="E20" s="55">
        <v>2</v>
      </c>
      <c r="F20" s="55" t="s">
        <v>214</v>
      </c>
      <c r="G20" s="56" t="s">
        <v>96</v>
      </c>
      <c r="H20" s="56" t="s">
        <v>1398</v>
      </c>
      <c r="I20" s="55" t="s">
        <v>214</v>
      </c>
      <c r="J20" s="100">
        <f t="shared" si="0"/>
        <v>1</v>
      </c>
      <c r="K20" s="100">
        <f t="shared" si="1"/>
        <v>0</v>
      </c>
      <c r="L20" s="100">
        <f t="shared" si="2"/>
        <v>0</v>
      </c>
      <c r="M20" s="100">
        <f t="shared" si="3"/>
        <v>0</v>
      </c>
    </row>
    <row r="21" spans="1:13" ht="27">
      <c r="A21" s="148" t="s">
        <v>116</v>
      </c>
      <c r="B21" s="122" t="s">
        <v>1393</v>
      </c>
      <c r="C21" s="55" t="s">
        <v>383</v>
      </c>
      <c r="D21" s="55" t="s">
        <v>238</v>
      </c>
      <c r="E21" s="55">
        <v>5</v>
      </c>
      <c r="F21" s="55" t="s">
        <v>1399</v>
      </c>
      <c r="G21" s="56" t="s">
        <v>1400</v>
      </c>
      <c r="H21" s="56" t="s">
        <v>1401</v>
      </c>
      <c r="I21" s="55" t="s">
        <v>214</v>
      </c>
      <c r="J21" s="100">
        <f t="shared" si="0"/>
        <v>0</v>
      </c>
      <c r="K21" s="100">
        <f t="shared" si="1"/>
        <v>1</v>
      </c>
      <c r="L21" s="100">
        <f t="shared" si="2"/>
        <v>0</v>
      </c>
      <c r="M21" s="100">
        <f t="shared" si="3"/>
        <v>0</v>
      </c>
    </row>
    <row r="22" spans="1:13" ht="27">
      <c r="A22" s="148" t="s">
        <v>116</v>
      </c>
      <c r="B22" s="122" t="s">
        <v>1393</v>
      </c>
      <c r="C22" s="55" t="s">
        <v>383</v>
      </c>
      <c r="D22" s="55" t="s">
        <v>238</v>
      </c>
      <c r="E22" s="55">
        <v>5</v>
      </c>
      <c r="F22" s="55" t="s">
        <v>1399</v>
      </c>
      <c r="G22" s="56" t="s">
        <v>1400</v>
      </c>
      <c r="H22" s="56" t="s">
        <v>1402</v>
      </c>
      <c r="I22" s="55" t="s">
        <v>214</v>
      </c>
      <c r="J22" s="100">
        <f t="shared" si="0"/>
        <v>0</v>
      </c>
      <c r="K22" s="100">
        <f t="shared" si="1"/>
        <v>1</v>
      </c>
      <c r="L22" s="100">
        <f t="shared" si="2"/>
        <v>0</v>
      </c>
      <c r="M22" s="100">
        <f t="shared" si="3"/>
        <v>0</v>
      </c>
    </row>
    <row r="23" spans="1:13">
      <c r="A23" s="148" t="s">
        <v>116</v>
      </c>
      <c r="B23" s="148" t="s">
        <v>1403</v>
      </c>
      <c r="C23" s="55" t="s">
        <v>383</v>
      </c>
      <c r="D23" s="55" t="s">
        <v>238</v>
      </c>
      <c r="E23" s="55">
        <v>4</v>
      </c>
      <c r="F23" s="55" t="s">
        <v>590</v>
      </c>
      <c r="G23" s="56" t="s">
        <v>1404</v>
      </c>
      <c r="H23" s="56" t="s">
        <v>1405</v>
      </c>
      <c r="I23" s="55" t="s">
        <v>214</v>
      </c>
      <c r="J23" s="100">
        <f t="shared" si="0"/>
        <v>0</v>
      </c>
      <c r="K23" s="100">
        <f t="shared" si="1"/>
        <v>1</v>
      </c>
      <c r="L23" s="100">
        <f t="shared" si="2"/>
        <v>0</v>
      </c>
      <c r="M23" s="100">
        <f t="shared" si="3"/>
        <v>0</v>
      </c>
    </row>
    <row r="24" spans="1:13">
      <c r="A24" s="148" t="s">
        <v>116</v>
      </c>
      <c r="B24" s="148" t="s">
        <v>1403</v>
      </c>
      <c r="C24" s="55" t="s">
        <v>383</v>
      </c>
      <c r="D24" s="55" t="s">
        <v>238</v>
      </c>
      <c r="E24" s="55">
        <v>4</v>
      </c>
      <c r="F24" s="55" t="s">
        <v>586</v>
      </c>
      <c r="G24" s="56" t="s">
        <v>1404</v>
      </c>
      <c r="H24" s="56" t="s">
        <v>1406</v>
      </c>
      <c r="I24" s="55" t="s">
        <v>214</v>
      </c>
      <c r="J24" s="100">
        <f t="shared" si="0"/>
        <v>0</v>
      </c>
      <c r="K24" s="100">
        <f t="shared" si="1"/>
        <v>1</v>
      </c>
      <c r="L24" s="100">
        <f t="shared" si="2"/>
        <v>0</v>
      </c>
      <c r="M24" s="100">
        <f t="shared" si="3"/>
        <v>0</v>
      </c>
    </row>
    <row r="25" spans="1:13">
      <c r="A25" s="148" t="s">
        <v>116</v>
      </c>
      <c r="B25" s="148" t="s">
        <v>1407</v>
      </c>
      <c r="C25" s="55" t="s">
        <v>383</v>
      </c>
      <c r="D25" s="55" t="s">
        <v>238</v>
      </c>
      <c r="E25" s="55">
        <v>4</v>
      </c>
      <c r="F25" s="55" t="s">
        <v>214</v>
      </c>
      <c r="G25" s="56" t="s">
        <v>18</v>
      </c>
      <c r="H25" s="56" t="s">
        <v>214</v>
      </c>
      <c r="I25" s="55" t="s">
        <v>214</v>
      </c>
      <c r="J25" s="100">
        <f t="shared" si="0"/>
        <v>0</v>
      </c>
      <c r="K25" s="100">
        <f t="shared" si="1"/>
        <v>1</v>
      </c>
      <c r="L25" s="100">
        <f t="shared" si="2"/>
        <v>0</v>
      </c>
      <c r="M25" s="100">
        <f t="shared" si="3"/>
        <v>0</v>
      </c>
    </row>
    <row r="26" spans="1:13">
      <c r="A26" s="148" t="s">
        <v>116</v>
      </c>
      <c r="B26" s="148" t="s">
        <v>1408</v>
      </c>
      <c r="C26" s="55" t="s">
        <v>383</v>
      </c>
      <c r="D26" s="55" t="s">
        <v>238</v>
      </c>
      <c r="E26" s="55">
        <v>4</v>
      </c>
      <c r="F26" s="55" t="s">
        <v>1409</v>
      </c>
      <c r="G26" s="56" t="s">
        <v>1410</v>
      </c>
      <c r="H26" s="56" t="s">
        <v>180</v>
      </c>
      <c r="I26" s="55" t="s">
        <v>214</v>
      </c>
      <c r="J26" s="100">
        <f t="shared" si="0"/>
        <v>0</v>
      </c>
      <c r="K26" s="100">
        <f t="shared" si="1"/>
        <v>1</v>
      </c>
      <c r="L26" s="100">
        <f t="shared" si="2"/>
        <v>0</v>
      </c>
      <c r="M26" s="100">
        <f t="shared" si="3"/>
        <v>0</v>
      </c>
    </row>
    <row r="27" spans="1:13">
      <c r="A27" s="148" t="s">
        <v>116</v>
      </c>
      <c r="B27" s="148" t="s">
        <v>1408</v>
      </c>
      <c r="C27" s="55" t="s">
        <v>383</v>
      </c>
      <c r="D27" s="55" t="s">
        <v>238</v>
      </c>
      <c r="E27" s="55">
        <v>4</v>
      </c>
      <c r="F27" s="55" t="s">
        <v>1411</v>
      </c>
      <c r="G27" s="56" t="s">
        <v>178</v>
      </c>
      <c r="H27" s="56" t="s">
        <v>177</v>
      </c>
      <c r="I27" s="55" t="s">
        <v>214</v>
      </c>
      <c r="J27" s="100">
        <f t="shared" si="0"/>
        <v>0</v>
      </c>
      <c r="K27" s="100">
        <f t="shared" si="1"/>
        <v>1</v>
      </c>
      <c r="L27" s="100">
        <f t="shared" si="2"/>
        <v>0</v>
      </c>
      <c r="M27" s="100">
        <f t="shared" si="3"/>
        <v>0</v>
      </c>
    </row>
    <row r="28" spans="1:13">
      <c r="A28" s="148" t="s">
        <v>116</v>
      </c>
      <c r="B28" s="148" t="s">
        <v>1412</v>
      </c>
      <c r="C28" s="55" t="s">
        <v>383</v>
      </c>
      <c r="D28" s="55" t="s">
        <v>238</v>
      </c>
      <c r="E28" s="55">
        <v>4</v>
      </c>
      <c r="F28" s="55" t="s">
        <v>214</v>
      </c>
      <c r="G28" s="56" t="s">
        <v>18</v>
      </c>
      <c r="H28" s="56" t="s">
        <v>214</v>
      </c>
      <c r="I28" s="55" t="s">
        <v>214</v>
      </c>
      <c r="J28" s="100">
        <f t="shared" si="0"/>
        <v>0</v>
      </c>
      <c r="K28" s="100">
        <f t="shared" si="1"/>
        <v>1</v>
      </c>
      <c r="L28" s="100">
        <f t="shared" si="2"/>
        <v>0</v>
      </c>
      <c r="M28" s="100">
        <f t="shared" si="3"/>
        <v>0</v>
      </c>
    </row>
    <row r="29" spans="1:13" ht="27">
      <c r="A29" s="148" t="s">
        <v>116</v>
      </c>
      <c r="B29" s="122" t="s">
        <v>1413</v>
      </c>
      <c r="C29" s="55" t="s">
        <v>383</v>
      </c>
      <c r="D29" s="55" t="s">
        <v>238</v>
      </c>
      <c r="E29" s="55">
        <v>4</v>
      </c>
      <c r="F29" s="55" t="s">
        <v>214</v>
      </c>
      <c r="G29" s="56" t="s">
        <v>18</v>
      </c>
      <c r="H29" s="56" t="s">
        <v>214</v>
      </c>
      <c r="I29" s="55" t="s">
        <v>214</v>
      </c>
      <c r="J29" s="100">
        <f t="shared" si="0"/>
        <v>0</v>
      </c>
      <c r="K29" s="100">
        <f t="shared" si="1"/>
        <v>1</v>
      </c>
      <c r="L29" s="100">
        <f t="shared" si="2"/>
        <v>0</v>
      </c>
      <c r="M29" s="100">
        <f t="shared" si="3"/>
        <v>0</v>
      </c>
    </row>
    <row r="30" spans="1:13" ht="27">
      <c r="A30" s="148" t="s">
        <v>116</v>
      </c>
      <c r="B30" s="122" t="s">
        <v>1414</v>
      </c>
      <c r="C30" s="55" t="s">
        <v>383</v>
      </c>
      <c r="D30" s="55" t="s">
        <v>238</v>
      </c>
      <c r="E30" s="55">
        <v>2</v>
      </c>
      <c r="F30" s="55" t="s">
        <v>214</v>
      </c>
      <c r="G30" s="56" t="s">
        <v>18</v>
      </c>
      <c r="H30" s="56" t="s">
        <v>145</v>
      </c>
      <c r="I30" s="55" t="s">
        <v>214</v>
      </c>
      <c r="J30" s="100">
        <f t="shared" si="0"/>
        <v>0</v>
      </c>
      <c r="K30" s="100">
        <f t="shared" si="1"/>
        <v>1</v>
      </c>
      <c r="L30" s="100">
        <f t="shared" si="2"/>
        <v>0</v>
      </c>
      <c r="M30" s="100">
        <f t="shared" si="3"/>
        <v>0</v>
      </c>
    </row>
    <row r="31" spans="1:13" ht="27">
      <c r="A31" s="148" t="s">
        <v>116</v>
      </c>
      <c r="B31" s="122" t="s">
        <v>1414</v>
      </c>
      <c r="C31" s="55" t="s">
        <v>383</v>
      </c>
      <c r="D31" s="55" t="s">
        <v>238</v>
      </c>
      <c r="E31" s="55">
        <v>2</v>
      </c>
      <c r="F31" s="55" t="s">
        <v>214</v>
      </c>
      <c r="G31" s="56" t="s">
        <v>18</v>
      </c>
      <c r="H31" s="56" t="s">
        <v>1415</v>
      </c>
      <c r="I31" s="55" t="s">
        <v>214</v>
      </c>
      <c r="J31" s="100">
        <f t="shared" si="0"/>
        <v>0</v>
      </c>
      <c r="K31" s="100">
        <f t="shared" si="1"/>
        <v>1</v>
      </c>
      <c r="L31" s="100">
        <f t="shared" si="2"/>
        <v>0</v>
      </c>
      <c r="M31" s="100">
        <f t="shared" si="3"/>
        <v>0</v>
      </c>
    </row>
    <row r="32" spans="1:13" ht="27">
      <c r="A32" s="148" t="s">
        <v>116</v>
      </c>
      <c r="B32" s="122" t="s">
        <v>1416</v>
      </c>
      <c r="C32" s="55" t="s">
        <v>383</v>
      </c>
      <c r="D32" s="55" t="s">
        <v>3</v>
      </c>
      <c r="E32" s="55">
        <v>1</v>
      </c>
      <c r="F32" s="55" t="s">
        <v>214</v>
      </c>
      <c r="G32" s="56" t="s">
        <v>475</v>
      </c>
      <c r="H32" s="56" t="s">
        <v>1417</v>
      </c>
      <c r="I32" s="55" t="s">
        <v>214</v>
      </c>
      <c r="J32" s="100">
        <f t="shared" si="0"/>
        <v>1</v>
      </c>
      <c r="K32" s="100">
        <f t="shared" si="1"/>
        <v>0</v>
      </c>
      <c r="L32" s="100">
        <f t="shared" si="2"/>
        <v>0</v>
      </c>
      <c r="M32" s="100">
        <f t="shared" si="3"/>
        <v>0</v>
      </c>
    </row>
    <row r="33" spans="1:13" ht="27">
      <c r="A33" s="148" t="s">
        <v>116</v>
      </c>
      <c r="B33" s="122" t="s">
        <v>1416</v>
      </c>
      <c r="C33" s="55" t="s">
        <v>383</v>
      </c>
      <c r="D33" s="55" t="s">
        <v>3</v>
      </c>
      <c r="E33" s="55">
        <v>1</v>
      </c>
      <c r="F33" s="55" t="s">
        <v>214</v>
      </c>
      <c r="G33" s="56" t="s">
        <v>100</v>
      </c>
      <c r="H33" s="56" t="s">
        <v>1418</v>
      </c>
      <c r="I33" s="55" t="s">
        <v>214</v>
      </c>
      <c r="J33" s="100">
        <f t="shared" si="0"/>
        <v>1</v>
      </c>
      <c r="K33" s="100">
        <f t="shared" si="1"/>
        <v>0</v>
      </c>
      <c r="L33" s="100">
        <f t="shared" si="2"/>
        <v>0</v>
      </c>
      <c r="M33" s="100">
        <f t="shared" si="3"/>
        <v>0</v>
      </c>
    </row>
    <row r="34" spans="1:13" ht="27">
      <c r="A34" s="148" t="s">
        <v>116</v>
      </c>
      <c r="B34" s="122" t="s">
        <v>1419</v>
      </c>
      <c r="C34" s="55" t="s">
        <v>383</v>
      </c>
      <c r="D34" s="55" t="s">
        <v>3</v>
      </c>
      <c r="E34" s="55">
        <v>1</v>
      </c>
      <c r="F34" s="55" t="s">
        <v>1420</v>
      </c>
      <c r="G34" s="56" t="s">
        <v>100</v>
      </c>
      <c r="H34" s="56" t="s">
        <v>214</v>
      </c>
      <c r="I34" s="55" t="s">
        <v>214</v>
      </c>
      <c r="J34" s="100">
        <f t="shared" si="0"/>
        <v>1</v>
      </c>
      <c r="K34" s="100">
        <f t="shared" si="1"/>
        <v>0</v>
      </c>
      <c r="L34" s="100">
        <f t="shared" si="2"/>
        <v>0</v>
      </c>
      <c r="M34" s="100">
        <f t="shared" si="3"/>
        <v>0</v>
      </c>
    </row>
    <row r="35" spans="1:13" ht="27">
      <c r="A35" s="148" t="s">
        <v>116</v>
      </c>
      <c r="B35" s="122" t="s">
        <v>1419</v>
      </c>
      <c r="C35" s="55" t="s">
        <v>383</v>
      </c>
      <c r="D35" s="55" t="s">
        <v>3</v>
      </c>
      <c r="E35" s="55">
        <v>2</v>
      </c>
      <c r="F35" s="55" t="s">
        <v>214</v>
      </c>
      <c r="G35" s="56" t="s">
        <v>100</v>
      </c>
      <c r="H35" s="56" t="s">
        <v>214</v>
      </c>
      <c r="I35" s="55" t="s">
        <v>214</v>
      </c>
      <c r="J35" s="100">
        <f t="shared" si="0"/>
        <v>1</v>
      </c>
      <c r="K35" s="100">
        <f t="shared" si="1"/>
        <v>0</v>
      </c>
      <c r="L35" s="100">
        <f t="shared" si="2"/>
        <v>0</v>
      </c>
      <c r="M35" s="100">
        <f t="shared" si="3"/>
        <v>0</v>
      </c>
    </row>
    <row r="36" spans="1:13">
      <c r="A36" s="148" t="s">
        <v>116</v>
      </c>
      <c r="B36" s="122" t="s">
        <v>1383</v>
      </c>
      <c r="C36" s="55" t="s">
        <v>383</v>
      </c>
      <c r="D36" s="55" t="s">
        <v>238</v>
      </c>
      <c r="E36" s="55">
        <v>2</v>
      </c>
      <c r="F36" s="55" t="s">
        <v>214</v>
      </c>
      <c r="G36" s="56" t="s">
        <v>18</v>
      </c>
      <c r="H36" s="56" t="s">
        <v>214</v>
      </c>
      <c r="I36" s="55" t="s">
        <v>214</v>
      </c>
      <c r="J36" s="100">
        <f t="shared" si="0"/>
        <v>0</v>
      </c>
      <c r="K36" s="100">
        <f t="shared" si="1"/>
        <v>1</v>
      </c>
      <c r="L36" s="100">
        <f t="shared" si="2"/>
        <v>0</v>
      </c>
      <c r="M36" s="100">
        <f t="shared" si="3"/>
        <v>0</v>
      </c>
    </row>
    <row r="37" spans="1:13" ht="27">
      <c r="A37" s="148" t="s">
        <v>116</v>
      </c>
      <c r="B37" s="122" t="s">
        <v>1421</v>
      </c>
      <c r="C37" s="55" t="s">
        <v>383</v>
      </c>
      <c r="D37" s="55" t="s">
        <v>3</v>
      </c>
      <c r="E37" s="55">
        <v>2</v>
      </c>
      <c r="F37" s="55" t="s">
        <v>1422</v>
      </c>
      <c r="G37" s="56" t="s">
        <v>18</v>
      </c>
      <c r="H37" s="56" t="s">
        <v>214</v>
      </c>
      <c r="I37" s="55" t="s">
        <v>214</v>
      </c>
      <c r="J37" s="100">
        <f t="shared" si="0"/>
        <v>1</v>
      </c>
      <c r="K37" s="100">
        <f t="shared" si="1"/>
        <v>0</v>
      </c>
      <c r="L37" s="100">
        <f t="shared" si="2"/>
        <v>0</v>
      </c>
      <c r="M37" s="100">
        <f t="shared" si="3"/>
        <v>0</v>
      </c>
    </row>
    <row r="38" spans="1:13">
      <c r="A38" s="148" t="s">
        <v>116</v>
      </c>
      <c r="B38" s="148" t="s">
        <v>1423</v>
      </c>
      <c r="C38" s="55" t="s">
        <v>383</v>
      </c>
      <c r="D38" s="55" t="s">
        <v>3</v>
      </c>
      <c r="E38" s="55">
        <v>1</v>
      </c>
      <c r="F38" s="55" t="s">
        <v>1424</v>
      </c>
      <c r="G38" s="56" t="s">
        <v>475</v>
      </c>
      <c r="H38" s="56" t="s">
        <v>214</v>
      </c>
      <c r="I38" s="55" t="s">
        <v>214</v>
      </c>
      <c r="J38" s="100">
        <f t="shared" si="0"/>
        <v>1</v>
      </c>
      <c r="K38" s="100">
        <f t="shared" si="1"/>
        <v>0</v>
      </c>
      <c r="L38" s="100">
        <f t="shared" si="2"/>
        <v>0</v>
      </c>
      <c r="M38" s="100">
        <f t="shared" si="3"/>
        <v>0</v>
      </c>
    </row>
    <row r="39" spans="1:13">
      <c r="A39" s="148" t="s">
        <v>116</v>
      </c>
      <c r="B39" s="148" t="s">
        <v>1423</v>
      </c>
      <c r="C39" s="55" t="s">
        <v>383</v>
      </c>
      <c r="D39" s="55" t="s">
        <v>3</v>
      </c>
      <c r="E39" s="55">
        <v>2</v>
      </c>
      <c r="F39" s="55" t="s">
        <v>1425</v>
      </c>
      <c r="G39" s="56" t="s">
        <v>20</v>
      </c>
      <c r="H39" s="56" t="s">
        <v>214</v>
      </c>
      <c r="I39" s="55" t="s">
        <v>214</v>
      </c>
      <c r="J39" s="100">
        <f t="shared" si="0"/>
        <v>1</v>
      </c>
      <c r="K39" s="100">
        <f t="shared" si="1"/>
        <v>0</v>
      </c>
      <c r="L39" s="100">
        <f t="shared" si="2"/>
        <v>0</v>
      </c>
      <c r="M39" s="100">
        <f t="shared" si="3"/>
        <v>0</v>
      </c>
    </row>
    <row r="40" spans="1:13">
      <c r="A40" s="148" t="s">
        <v>116</v>
      </c>
      <c r="B40" s="148" t="s">
        <v>1423</v>
      </c>
      <c r="C40" s="55" t="s">
        <v>383</v>
      </c>
      <c r="D40" s="55" t="s">
        <v>3</v>
      </c>
      <c r="E40" s="55">
        <v>2</v>
      </c>
      <c r="F40" s="55" t="s">
        <v>1426</v>
      </c>
      <c r="G40" s="56" t="s">
        <v>100</v>
      </c>
      <c r="H40" s="56" t="s">
        <v>214</v>
      </c>
      <c r="I40" s="55" t="s">
        <v>214</v>
      </c>
      <c r="J40" s="100">
        <f t="shared" si="0"/>
        <v>1</v>
      </c>
      <c r="K40" s="100">
        <f t="shared" si="1"/>
        <v>0</v>
      </c>
      <c r="L40" s="100">
        <f t="shared" si="2"/>
        <v>0</v>
      </c>
      <c r="M40" s="100">
        <f t="shared" si="3"/>
        <v>0</v>
      </c>
    </row>
    <row r="41" spans="1:13" ht="27">
      <c r="A41" s="148" t="s">
        <v>116</v>
      </c>
      <c r="B41" s="122" t="s">
        <v>1423</v>
      </c>
      <c r="C41" s="55" t="s">
        <v>383</v>
      </c>
      <c r="D41" s="55" t="s">
        <v>3</v>
      </c>
      <c r="E41" s="55">
        <v>2</v>
      </c>
      <c r="F41" s="55" t="s">
        <v>1427</v>
      </c>
      <c r="G41" s="56" t="s">
        <v>100</v>
      </c>
      <c r="H41" s="56" t="s">
        <v>214</v>
      </c>
      <c r="I41" s="55" t="s">
        <v>214</v>
      </c>
      <c r="J41" s="100">
        <f t="shared" si="0"/>
        <v>1</v>
      </c>
      <c r="K41" s="100">
        <f t="shared" si="1"/>
        <v>0</v>
      </c>
      <c r="L41" s="100">
        <f t="shared" si="2"/>
        <v>0</v>
      </c>
      <c r="M41" s="100">
        <f t="shared" si="3"/>
        <v>0</v>
      </c>
    </row>
    <row r="42" spans="1:13" ht="27">
      <c r="A42" s="148" t="s">
        <v>116</v>
      </c>
      <c r="B42" s="122" t="s">
        <v>1428</v>
      </c>
      <c r="C42" s="55" t="s">
        <v>383</v>
      </c>
      <c r="D42" s="55" t="s">
        <v>7</v>
      </c>
      <c r="E42" s="55">
        <v>5</v>
      </c>
      <c r="F42" s="55" t="s">
        <v>1429</v>
      </c>
      <c r="G42" s="56" t="s">
        <v>135</v>
      </c>
      <c r="H42" s="56" t="s">
        <v>1430</v>
      </c>
      <c r="I42" s="55" t="s">
        <v>214</v>
      </c>
      <c r="J42" s="100">
        <f t="shared" si="0"/>
        <v>0</v>
      </c>
      <c r="K42" s="100">
        <f t="shared" si="1"/>
        <v>0</v>
      </c>
      <c r="L42" s="100">
        <f t="shared" si="2"/>
        <v>1</v>
      </c>
      <c r="M42" s="100">
        <f t="shared" si="3"/>
        <v>0</v>
      </c>
    </row>
    <row r="43" spans="1:13">
      <c r="A43" s="148" t="s">
        <v>116</v>
      </c>
      <c r="B43" s="148" t="s">
        <v>1431</v>
      </c>
      <c r="C43" s="55" t="s">
        <v>383</v>
      </c>
      <c r="D43" s="55" t="s">
        <v>238</v>
      </c>
      <c r="E43" s="55">
        <v>4</v>
      </c>
      <c r="F43" s="55" t="s">
        <v>1432</v>
      </c>
      <c r="G43" s="56" t="s">
        <v>18</v>
      </c>
      <c r="H43" s="56" t="s">
        <v>1433</v>
      </c>
      <c r="I43" s="55" t="s">
        <v>214</v>
      </c>
      <c r="J43" s="100">
        <f t="shared" si="0"/>
        <v>0</v>
      </c>
      <c r="K43" s="100">
        <f t="shared" si="1"/>
        <v>1</v>
      </c>
      <c r="L43" s="100">
        <f t="shared" si="2"/>
        <v>0</v>
      </c>
      <c r="M43" s="100">
        <f t="shared" si="3"/>
        <v>0</v>
      </c>
    </row>
    <row r="44" spans="1:13">
      <c r="A44" s="148" t="s">
        <v>116</v>
      </c>
      <c r="B44" s="148" t="s">
        <v>1434</v>
      </c>
      <c r="C44" s="55" t="s">
        <v>383</v>
      </c>
      <c r="D44" s="55" t="s">
        <v>3</v>
      </c>
      <c r="E44" s="55">
        <v>1</v>
      </c>
      <c r="F44" s="55" t="s">
        <v>214</v>
      </c>
      <c r="G44" s="56" t="s">
        <v>100</v>
      </c>
      <c r="H44" s="56" t="s">
        <v>1435</v>
      </c>
      <c r="I44" s="55" t="s">
        <v>214</v>
      </c>
      <c r="J44" s="100">
        <f t="shared" si="0"/>
        <v>1</v>
      </c>
      <c r="K44" s="100">
        <f t="shared" si="1"/>
        <v>0</v>
      </c>
      <c r="L44" s="100">
        <f t="shared" si="2"/>
        <v>0</v>
      </c>
      <c r="M44" s="100">
        <f t="shared" si="3"/>
        <v>0</v>
      </c>
    </row>
    <row r="45" spans="1:13">
      <c r="A45" s="148" t="s">
        <v>116</v>
      </c>
      <c r="B45" s="148" t="s">
        <v>1434</v>
      </c>
      <c r="C45" s="55" t="s">
        <v>383</v>
      </c>
      <c r="D45" s="55" t="s">
        <v>3</v>
      </c>
      <c r="E45" s="55">
        <v>3</v>
      </c>
      <c r="F45" s="55" t="s">
        <v>1436</v>
      </c>
      <c r="G45" s="56" t="s">
        <v>190</v>
      </c>
      <c r="H45" s="56" t="s">
        <v>1437</v>
      </c>
      <c r="I45" s="55" t="s">
        <v>214</v>
      </c>
      <c r="J45" s="100">
        <f t="shared" si="0"/>
        <v>1</v>
      </c>
      <c r="K45" s="100">
        <f t="shared" si="1"/>
        <v>0</v>
      </c>
      <c r="L45" s="100">
        <f t="shared" si="2"/>
        <v>0</v>
      </c>
      <c r="M45" s="100">
        <f t="shared" si="3"/>
        <v>0</v>
      </c>
    </row>
    <row r="46" spans="1:13">
      <c r="A46" s="148" t="s">
        <v>116</v>
      </c>
      <c r="B46" s="148" t="s">
        <v>1438</v>
      </c>
      <c r="C46" s="55" t="s">
        <v>383</v>
      </c>
      <c r="D46" s="55" t="s">
        <v>3</v>
      </c>
      <c r="E46" s="55">
        <v>3</v>
      </c>
      <c r="F46" s="55" t="s">
        <v>1439</v>
      </c>
      <c r="G46" s="56" t="s">
        <v>15</v>
      </c>
      <c r="H46" s="56" t="s">
        <v>1440</v>
      </c>
      <c r="I46" s="55" t="s">
        <v>214</v>
      </c>
      <c r="J46" s="100">
        <f t="shared" si="0"/>
        <v>1</v>
      </c>
      <c r="K46" s="100">
        <f t="shared" si="1"/>
        <v>0</v>
      </c>
      <c r="L46" s="100">
        <f t="shared" si="2"/>
        <v>0</v>
      </c>
      <c r="M46" s="100">
        <f t="shared" si="3"/>
        <v>0</v>
      </c>
    </row>
    <row r="47" spans="1:13" ht="15.75">
      <c r="A47" s="149" t="s">
        <v>1441</v>
      </c>
      <c r="B47" s="149" t="s">
        <v>1442</v>
      </c>
      <c r="C47" s="145" t="s">
        <v>1443</v>
      </c>
      <c r="D47" s="144" t="s">
        <v>3</v>
      </c>
      <c r="E47" s="144">
        <v>2</v>
      </c>
      <c r="F47" s="144" t="s">
        <v>214</v>
      </c>
      <c r="G47" s="146" t="s">
        <v>1444</v>
      </c>
      <c r="H47" s="146" t="s">
        <v>1445</v>
      </c>
      <c r="I47" s="147" t="s">
        <v>1446</v>
      </c>
      <c r="J47" s="100">
        <f t="shared" si="0"/>
        <v>1</v>
      </c>
      <c r="K47" s="100">
        <f t="shared" si="1"/>
        <v>0</v>
      </c>
      <c r="L47" s="100">
        <f t="shared" si="2"/>
        <v>0</v>
      </c>
      <c r="M47" s="100">
        <f t="shared" si="3"/>
        <v>0</v>
      </c>
    </row>
    <row r="48" spans="1:13" ht="15.75">
      <c r="A48" s="149" t="s">
        <v>1441</v>
      </c>
      <c r="B48" s="149" t="s">
        <v>1442</v>
      </c>
      <c r="C48" s="145" t="s">
        <v>1447</v>
      </c>
      <c r="D48" s="144" t="s">
        <v>3</v>
      </c>
      <c r="E48" s="144">
        <v>1</v>
      </c>
      <c r="F48" s="144" t="s">
        <v>214</v>
      </c>
      <c r="G48" s="146" t="s">
        <v>190</v>
      </c>
      <c r="H48" s="146" t="s">
        <v>1448</v>
      </c>
      <c r="I48" s="144">
        <v>2110402563</v>
      </c>
      <c r="J48" s="100">
        <f t="shared" si="0"/>
        <v>1</v>
      </c>
      <c r="K48" s="100">
        <f t="shared" si="1"/>
        <v>0</v>
      </c>
      <c r="L48" s="100">
        <f t="shared" si="2"/>
        <v>0</v>
      </c>
      <c r="M48" s="100">
        <f t="shared" si="3"/>
        <v>0</v>
      </c>
    </row>
    <row r="49" spans="1:13" ht="15.75">
      <c r="A49" s="149" t="s">
        <v>1441</v>
      </c>
      <c r="B49" s="149" t="s">
        <v>1442</v>
      </c>
      <c r="C49" s="145" t="s">
        <v>1449</v>
      </c>
      <c r="D49" s="144" t="s">
        <v>3</v>
      </c>
      <c r="E49" s="144">
        <v>1</v>
      </c>
      <c r="F49" s="144" t="s">
        <v>214</v>
      </c>
      <c r="G49" s="146" t="s">
        <v>1450</v>
      </c>
      <c r="H49" s="146" t="s">
        <v>1451</v>
      </c>
      <c r="I49" s="144">
        <v>2110402649</v>
      </c>
      <c r="J49" s="100">
        <f t="shared" si="0"/>
        <v>1</v>
      </c>
      <c r="K49" s="100">
        <f t="shared" si="1"/>
        <v>0</v>
      </c>
      <c r="L49" s="100">
        <f t="shared" si="2"/>
        <v>0</v>
      </c>
      <c r="M49" s="100">
        <f t="shared" si="3"/>
        <v>0</v>
      </c>
    </row>
    <row r="50" spans="1:13" ht="15.75">
      <c r="A50" s="149" t="s">
        <v>1441</v>
      </c>
      <c r="B50" s="149" t="s">
        <v>1442</v>
      </c>
      <c r="C50" s="145" t="s">
        <v>1452</v>
      </c>
      <c r="D50" s="144" t="s">
        <v>3</v>
      </c>
      <c r="E50" s="144">
        <v>1</v>
      </c>
      <c r="F50" s="144" t="s">
        <v>214</v>
      </c>
      <c r="G50" s="146" t="s">
        <v>190</v>
      </c>
      <c r="H50" s="146" t="s">
        <v>1453</v>
      </c>
      <c r="I50" s="144">
        <v>2110402919</v>
      </c>
      <c r="J50" s="100">
        <f t="shared" si="0"/>
        <v>1</v>
      </c>
      <c r="K50" s="100">
        <f t="shared" si="1"/>
        <v>0</v>
      </c>
      <c r="L50" s="100">
        <f t="shared" si="2"/>
        <v>0</v>
      </c>
      <c r="M50" s="100">
        <f t="shared" si="3"/>
        <v>0</v>
      </c>
    </row>
    <row r="51" spans="1:13" ht="15.75">
      <c r="A51" s="149" t="s">
        <v>1441</v>
      </c>
      <c r="B51" s="149" t="s">
        <v>1442</v>
      </c>
      <c r="C51" s="145" t="s">
        <v>1454</v>
      </c>
      <c r="D51" s="144" t="s">
        <v>3</v>
      </c>
      <c r="E51" s="144">
        <v>1</v>
      </c>
      <c r="F51" s="144" t="s">
        <v>214</v>
      </c>
      <c r="G51" s="146" t="s">
        <v>190</v>
      </c>
      <c r="H51" s="146" t="s">
        <v>1455</v>
      </c>
      <c r="I51" s="144">
        <v>2110401651</v>
      </c>
      <c r="J51" s="100">
        <f t="shared" si="0"/>
        <v>1</v>
      </c>
      <c r="K51" s="100">
        <f t="shared" si="1"/>
        <v>0</v>
      </c>
      <c r="L51" s="100">
        <f t="shared" si="2"/>
        <v>0</v>
      </c>
      <c r="M51" s="100">
        <f t="shared" si="3"/>
        <v>0</v>
      </c>
    </row>
    <row r="52" spans="1:13" ht="15.75">
      <c r="A52" s="149" t="s">
        <v>1441</v>
      </c>
      <c r="B52" s="149" t="s">
        <v>1442</v>
      </c>
      <c r="C52" s="145" t="s">
        <v>1456</v>
      </c>
      <c r="D52" s="144" t="s">
        <v>3</v>
      </c>
      <c r="E52" s="144">
        <v>1</v>
      </c>
      <c r="F52" s="144" t="s">
        <v>214</v>
      </c>
      <c r="G52" s="146" t="s">
        <v>190</v>
      </c>
      <c r="H52" s="146" t="s">
        <v>1457</v>
      </c>
      <c r="I52" s="144">
        <v>2110400583</v>
      </c>
      <c r="J52" s="100">
        <f t="shared" si="0"/>
        <v>1</v>
      </c>
      <c r="K52" s="100">
        <f t="shared" si="1"/>
        <v>0</v>
      </c>
      <c r="L52" s="100">
        <f t="shared" si="2"/>
        <v>0</v>
      </c>
      <c r="M52" s="100">
        <f t="shared" si="3"/>
        <v>0</v>
      </c>
    </row>
    <row r="53" spans="1:13" ht="15.75">
      <c r="A53" s="149" t="s">
        <v>1441</v>
      </c>
      <c r="B53" s="149" t="s">
        <v>1442</v>
      </c>
      <c r="C53" s="145" t="s">
        <v>1458</v>
      </c>
      <c r="D53" s="144" t="s">
        <v>3</v>
      </c>
      <c r="E53" s="144">
        <v>1</v>
      </c>
      <c r="F53" s="144" t="s">
        <v>214</v>
      </c>
      <c r="G53" s="146" t="s">
        <v>190</v>
      </c>
      <c r="H53" s="146" t="s">
        <v>1459</v>
      </c>
      <c r="I53" s="144">
        <v>2110402647</v>
      </c>
      <c r="J53" s="100">
        <f t="shared" si="0"/>
        <v>1</v>
      </c>
      <c r="K53" s="100">
        <f t="shared" si="1"/>
        <v>0</v>
      </c>
      <c r="L53" s="100">
        <f t="shared" si="2"/>
        <v>0</v>
      </c>
      <c r="M53" s="100">
        <f t="shared" si="3"/>
        <v>0</v>
      </c>
    </row>
    <row r="54" spans="1:13" ht="15.75">
      <c r="A54" s="149" t="s">
        <v>1441</v>
      </c>
      <c r="B54" s="149" t="s">
        <v>1442</v>
      </c>
      <c r="C54" s="145" t="s">
        <v>1460</v>
      </c>
      <c r="D54" s="144" t="s">
        <v>3</v>
      </c>
      <c r="E54" s="144">
        <v>1</v>
      </c>
      <c r="F54" s="144" t="s">
        <v>214</v>
      </c>
      <c r="G54" s="146" t="s">
        <v>190</v>
      </c>
      <c r="H54" s="146" t="s">
        <v>1461</v>
      </c>
      <c r="I54" s="144">
        <v>2110401775</v>
      </c>
      <c r="J54" s="100">
        <f t="shared" si="0"/>
        <v>1</v>
      </c>
      <c r="K54" s="100">
        <f t="shared" si="1"/>
        <v>0</v>
      </c>
      <c r="L54" s="100">
        <f t="shared" si="2"/>
        <v>0</v>
      </c>
      <c r="M54" s="100">
        <f t="shared" si="3"/>
        <v>0</v>
      </c>
    </row>
    <row r="55" spans="1:13" ht="15.75">
      <c r="A55" s="149" t="s">
        <v>1441</v>
      </c>
      <c r="B55" s="149" t="s">
        <v>1442</v>
      </c>
      <c r="C55" s="145" t="s">
        <v>1462</v>
      </c>
      <c r="D55" s="144" t="s">
        <v>3</v>
      </c>
      <c r="E55" s="144">
        <v>1</v>
      </c>
      <c r="F55" s="144" t="s">
        <v>214</v>
      </c>
      <c r="G55" s="146" t="s">
        <v>190</v>
      </c>
      <c r="H55" s="146" t="s">
        <v>1463</v>
      </c>
      <c r="I55" s="144">
        <v>2110402674</v>
      </c>
      <c r="J55" s="100">
        <f t="shared" si="0"/>
        <v>1</v>
      </c>
      <c r="K55" s="100">
        <f t="shared" si="1"/>
        <v>0</v>
      </c>
      <c r="L55" s="100">
        <f t="shared" si="2"/>
        <v>0</v>
      </c>
      <c r="M55" s="100">
        <f t="shared" si="3"/>
        <v>0</v>
      </c>
    </row>
    <row r="56" spans="1:13" ht="15.75">
      <c r="A56" s="149" t="s">
        <v>1441</v>
      </c>
      <c r="B56" s="149" t="s">
        <v>1442</v>
      </c>
      <c r="C56" s="145" t="s">
        <v>1464</v>
      </c>
      <c r="D56" s="144" t="s">
        <v>3</v>
      </c>
      <c r="E56" s="144">
        <v>1</v>
      </c>
      <c r="F56" s="144" t="s">
        <v>214</v>
      </c>
      <c r="G56" s="146" t="s">
        <v>1450</v>
      </c>
      <c r="H56" s="146" t="s">
        <v>1465</v>
      </c>
      <c r="I56" s="144">
        <v>2110401745</v>
      </c>
      <c r="J56" s="100">
        <f t="shared" si="0"/>
        <v>1</v>
      </c>
      <c r="K56" s="100">
        <f t="shared" si="1"/>
        <v>0</v>
      </c>
      <c r="L56" s="100">
        <f t="shared" si="2"/>
        <v>0</v>
      </c>
      <c r="M56" s="100">
        <f t="shared" si="3"/>
        <v>0</v>
      </c>
    </row>
    <row r="57" spans="1:13" ht="15.75">
      <c r="A57" s="149" t="s">
        <v>1441</v>
      </c>
      <c r="B57" s="149" t="s">
        <v>1442</v>
      </c>
      <c r="C57" s="145" t="s">
        <v>1466</v>
      </c>
      <c r="D57" s="144" t="s">
        <v>3</v>
      </c>
      <c r="E57" s="144">
        <v>1</v>
      </c>
      <c r="F57" s="144" t="s">
        <v>214</v>
      </c>
      <c r="G57" s="146" t="s">
        <v>1450</v>
      </c>
      <c r="H57" s="146" t="s">
        <v>1467</v>
      </c>
      <c r="I57" s="144">
        <v>2110401731</v>
      </c>
      <c r="J57" s="100">
        <f t="shared" si="0"/>
        <v>1</v>
      </c>
      <c r="K57" s="100">
        <f t="shared" si="1"/>
        <v>0</v>
      </c>
      <c r="L57" s="100">
        <f t="shared" si="2"/>
        <v>0</v>
      </c>
      <c r="M57" s="100">
        <f t="shared" si="3"/>
        <v>0</v>
      </c>
    </row>
    <row r="58" spans="1:13" ht="15.75">
      <c r="A58" s="149" t="s">
        <v>1441</v>
      </c>
      <c r="B58" s="149" t="s">
        <v>1442</v>
      </c>
      <c r="C58" s="145" t="s">
        <v>1468</v>
      </c>
      <c r="D58" s="144" t="s">
        <v>3</v>
      </c>
      <c r="E58" s="144">
        <v>1</v>
      </c>
      <c r="F58" s="144" t="s">
        <v>214</v>
      </c>
      <c r="G58" s="146" t="s">
        <v>1450</v>
      </c>
      <c r="H58" s="146" t="s">
        <v>1469</v>
      </c>
      <c r="I58" s="144">
        <v>2110402696</v>
      </c>
      <c r="J58" s="100">
        <f t="shared" si="0"/>
        <v>1</v>
      </c>
      <c r="K58" s="100">
        <f t="shared" si="1"/>
        <v>0</v>
      </c>
      <c r="L58" s="100">
        <f t="shared" si="2"/>
        <v>0</v>
      </c>
      <c r="M58" s="100">
        <f t="shared" si="3"/>
        <v>0</v>
      </c>
    </row>
    <row r="59" spans="1:13" ht="15.75">
      <c r="A59" s="149" t="s">
        <v>1441</v>
      </c>
      <c r="B59" s="149" t="s">
        <v>1442</v>
      </c>
      <c r="C59" s="145" t="s">
        <v>1470</v>
      </c>
      <c r="D59" s="144" t="s">
        <v>3</v>
      </c>
      <c r="E59" s="144">
        <v>2</v>
      </c>
      <c r="F59" s="144" t="s">
        <v>214</v>
      </c>
      <c r="G59" s="144" t="s">
        <v>1450</v>
      </c>
      <c r="H59" s="144" t="s">
        <v>1471</v>
      </c>
      <c r="I59" s="144">
        <v>1110502263</v>
      </c>
      <c r="J59" s="100">
        <f t="shared" si="0"/>
        <v>1</v>
      </c>
      <c r="K59" s="100">
        <f t="shared" si="1"/>
        <v>0</v>
      </c>
      <c r="L59" s="100">
        <f t="shared" si="2"/>
        <v>0</v>
      </c>
      <c r="M59" s="100">
        <f t="shared" si="3"/>
        <v>0</v>
      </c>
    </row>
    <row r="60" spans="1:13" ht="15.75">
      <c r="A60" s="149" t="s">
        <v>1441</v>
      </c>
      <c r="B60" s="149" t="s">
        <v>1442</v>
      </c>
      <c r="C60" s="145" t="s">
        <v>1472</v>
      </c>
      <c r="D60" s="144" t="s">
        <v>7</v>
      </c>
      <c r="E60" s="144">
        <v>5</v>
      </c>
      <c r="F60" s="144" t="s">
        <v>214</v>
      </c>
      <c r="G60" s="144" t="s">
        <v>190</v>
      </c>
      <c r="H60" s="144" t="s">
        <v>1473</v>
      </c>
      <c r="I60" s="144" t="s">
        <v>1474</v>
      </c>
      <c r="J60" s="100">
        <f t="shared" si="0"/>
        <v>0</v>
      </c>
      <c r="K60" s="100">
        <f t="shared" si="1"/>
        <v>0</v>
      </c>
      <c r="L60" s="100">
        <f t="shared" si="2"/>
        <v>1</v>
      </c>
      <c r="M60" s="100">
        <f t="shared" si="3"/>
        <v>0</v>
      </c>
    </row>
    <row r="61" spans="1:13" ht="15.75">
      <c r="A61" s="149" t="s">
        <v>1441</v>
      </c>
      <c r="B61" s="149" t="s">
        <v>1442</v>
      </c>
      <c r="C61" s="145" t="s">
        <v>1475</v>
      </c>
      <c r="D61" s="144" t="s">
        <v>7</v>
      </c>
      <c r="E61" s="144">
        <v>4</v>
      </c>
      <c r="F61" s="144" t="s">
        <v>214</v>
      </c>
      <c r="G61" s="144" t="s">
        <v>1450</v>
      </c>
      <c r="H61" s="144" t="s">
        <v>1476</v>
      </c>
      <c r="I61" s="144" t="s">
        <v>1477</v>
      </c>
      <c r="J61" s="100">
        <f t="shared" si="0"/>
        <v>0</v>
      </c>
      <c r="K61" s="100">
        <f t="shared" si="1"/>
        <v>0</v>
      </c>
      <c r="L61" s="100">
        <f t="shared" si="2"/>
        <v>1</v>
      </c>
      <c r="M61" s="100">
        <f t="shared" si="3"/>
        <v>0</v>
      </c>
    </row>
    <row r="62" spans="1:13" ht="15.75">
      <c r="A62" s="149" t="s">
        <v>1441</v>
      </c>
      <c r="B62" s="149" t="s">
        <v>1442</v>
      </c>
      <c r="C62" s="145" t="s">
        <v>1478</v>
      </c>
      <c r="D62" s="144" t="s">
        <v>7</v>
      </c>
      <c r="E62" s="144">
        <v>5</v>
      </c>
      <c r="F62" s="144" t="s">
        <v>214</v>
      </c>
      <c r="G62" s="144" t="s">
        <v>190</v>
      </c>
      <c r="H62" s="144" t="s">
        <v>1479</v>
      </c>
      <c r="I62" s="144" t="s">
        <v>1480</v>
      </c>
      <c r="J62" s="100">
        <f t="shared" si="0"/>
        <v>0</v>
      </c>
      <c r="K62" s="100">
        <f t="shared" si="1"/>
        <v>0</v>
      </c>
      <c r="L62" s="100">
        <f t="shared" si="2"/>
        <v>1</v>
      </c>
      <c r="M62" s="100">
        <f t="shared" si="3"/>
        <v>0</v>
      </c>
    </row>
    <row r="63" spans="1:13" ht="15.75">
      <c r="A63" s="149" t="s">
        <v>1441</v>
      </c>
      <c r="B63" s="149" t="s">
        <v>1442</v>
      </c>
      <c r="C63" s="145" t="s">
        <v>1481</v>
      </c>
      <c r="D63" s="144" t="s">
        <v>7</v>
      </c>
      <c r="E63" s="144">
        <v>5</v>
      </c>
      <c r="F63" s="144" t="s">
        <v>214</v>
      </c>
      <c r="G63" s="144" t="s">
        <v>190</v>
      </c>
      <c r="H63" s="144" t="s">
        <v>1482</v>
      </c>
      <c r="I63" s="144" t="s">
        <v>1483</v>
      </c>
      <c r="J63" s="100">
        <f t="shared" si="0"/>
        <v>0</v>
      </c>
      <c r="K63" s="100">
        <f t="shared" si="1"/>
        <v>0</v>
      </c>
      <c r="L63" s="100">
        <f t="shared" si="2"/>
        <v>1</v>
      </c>
      <c r="M63" s="100">
        <f t="shared" si="3"/>
        <v>0</v>
      </c>
    </row>
    <row r="64" spans="1:13" ht="15.75">
      <c r="A64" s="149" t="s">
        <v>1441</v>
      </c>
      <c r="B64" s="149" t="s">
        <v>1442</v>
      </c>
      <c r="C64" s="145" t="s">
        <v>1484</v>
      </c>
      <c r="D64" s="144" t="s">
        <v>7</v>
      </c>
      <c r="E64" s="144">
        <v>5</v>
      </c>
      <c r="F64" s="144" t="s">
        <v>214</v>
      </c>
      <c r="G64" s="144" t="s">
        <v>190</v>
      </c>
      <c r="H64" s="144" t="s">
        <v>1485</v>
      </c>
      <c r="I64" s="144" t="s">
        <v>1486</v>
      </c>
      <c r="J64" s="100">
        <f t="shared" si="0"/>
        <v>0</v>
      </c>
      <c r="K64" s="100">
        <f t="shared" si="1"/>
        <v>0</v>
      </c>
      <c r="L64" s="100">
        <f t="shared" si="2"/>
        <v>1</v>
      </c>
      <c r="M64" s="100">
        <f t="shared" si="3"/>
        <v>0</v>
      </c>
    </row>
    <row r="65" spans="1:13" ht="15.75">
      <c r="A65" s="149" t="s">
        <v>1441</v>
      </c>
      <c r="B65" s="149" t="s">
        <v>1442</v>
      </c>
      <c r="C65" s="145" t="s">
        <v>1487</v>
      </c>
      <c r="D65" s="144" t="s">
        <v>7</v>
      </c>
      <c r="E65" s="144">
        <v>5</v>
      </c>
      <c r="F65" s="144" t="s">
        <v>214</v>
      </c>
      <c r="G65" s="144" t="s">
        <v>190</v>
      </c>
      <c r="H65" s="144" t="s">
        <v>1485</v>
      </c>
      <c r="I65" s="144" t="s">
        <v>1488</v>
      </c>
      <c r="J65" s="100">
        <f t="shared" si="0"/>
        <v>0</v>
      </c>
      <c r="K65" s="100">
        <f t="shared" si="1"/>
        <v>0</v>
      </c>
      <c r="L65" s="100">
        <f t="shared" si="2"/>
        <v>1</v>
      </c>
      <c r="M65" s="100">
        <f t="shared" si="3"/>
        <v>0</v>
      </c>
    </row>
    <row r="66" spans="1:13" s="153" customFormat="1" ht="25.5" customHeight="1">
      <c r="A66" s="150" t="s">
        <v>117</v>
      </c>
      <c r="B66" s="150" t="s">
        <v>1442</v>
      </c>
      <c r="C66" s="151" t="s">
        <v>1489</v>
      </c>
      <c r="D66" s="152" t="s">
        <v>7</v>
      </c>
      <c r="E66" s="152">
        <v>7.5</v>
      </c>
      <c r="F66" s="150"/>
      <c r="G66" s="150"/>
      <c r="H66" s="150"/>
      <c r="I66" s="150"/>
      <c r="J66" s="100">
        <f t="shared" si="0"/>
        <v>0</v>
      </c>
      <c r="K66" s="100">
        <f t="shared" si="1"/>
        <v>0</v>
      </c>
      <c r="L66" s="100">
        <f t="shared" si="2"/>
        <v>1</v>
      </c>
      <c r="M66" s="100">
        <f t="shared" si="3"/>
        <v>0</v>
      </c>
    </row>
    <row r="67" spans="1:13" ht="27">
      <c r="A67" s="148" t="s">
        <v>176</v>
      </c>
      <c r="B67" s="122" t="s">
        <v>1393</v>
      </c>
      <c r="C67" s="148" t="s">
        <v>1490</v>
      </c>
      <c r="D67" s="55" t="s">
        <v>3</v>
      </c>
      <c r="E67" s="55">
        <v>2</v>
      </c>
      <c r="F67" s="55" t="s">
        <v>214</v>
      </c>
      <c r="G67" s="56"/>
      <c r="H67" s="56"/>
      <c r="I67" s="55"/>
      <c r="J67" s="100">
        <f t="shared" si="0"/>
        <v>1</v>
      </c>
      <c r="K67" s="100">
        <f t="shared" si="1"/>
        <v>0</v>
      </c>
      <c r="L67" s="100">
        <f t="shared" si="2"/>
        <v>0</v>
      </c>
      <c r="M67" s="100">
        <f t="shared" si="3"/>
        <v>0</v>
      </c>
    </row>
    <row r="68" spans="1:13" ht="27">
      <c r="A68" s="148" t="s">
        <v>176</v>
      </c>
      <c r="B68" s="122" t="s">
        <v>1393</v>
      </c>
      <c r="C68" s="148" t="s">
        <v>1490</v>
      </c>
      <c r="D68" s="55" t="s">
        <v>3</v>
      </c>
      <c r="E68" s="55">
        <v>2</v>
      </c>
      <c r="F68" s="55" t="s">
        <v>214</v>
      </c>
      <c r="G68" s="56"/>
      <c r="H68" s="56"/>
      <c r="I68" s="55"/>
      <c r="J68" s="100">
        <f t="shared" si="0"/>
        <v>1</v>
      </c>
      <c r="K68" s="100">
        <f t="shared" si="1"/>
        <v>0</v>
      </c>
      <c r="L68" s="100">
        <f t="shared" si="2"/>
        <v>0</v>
      </c>
      <c r="M68" s="100">
        <f t="shared" si="3"/>
        <v>0</v>
      </c>
    </row>
    <row r="69" spans="1:13" ht="27">
      <c r="A69" s="148" t="s">
        <v>176</v>
      </c>
      <c r="B69" s="122" t="s">
        <v>1393</v>
      </c>
      <c r="C69" s="148" t="s">
        <v>1490</v>
      </c>
      <c r="D69" s="55" t="s">
        <v>3</v>
      </c>
      <c r="E69" s="55">
        <v>2</v>
      </c>
      <c r="F69" s="55" t="s">
        <v>214</v>
      </c>
      <c r="G69" s="56"/>
      <c r="H69" s="56"/>
      <c r="I69" s="55"/>
      <c r="J69" s="100">
        <f t="shared" si="0"/>
        <v>1</v>
      </c>
      <c r="K69" s="100">
        <f t="shared" si="1"/>
        <v>0</v>
      </c>
      <c r="L69" s="100">
        <f t="shared" si="2"/>
        <v>0</v>
      </c>
      <c r="M69" s="100">
        <f t="shared" si="3"/>
        <v>0</v>
      </c>
    </row>
    <row r="72" spans="1:13">
      <c r="E72" s="143">
        <f>+COUNTA(E5:E69)</f>
        <v>65</v>
      </c>
      <c r="F72" t="s">
        <v>1234</v>
      </c>
      <c r="I72" s="104"/>
      <c r="J72" s="101">
        <f>SUBTOTAL(109,J5:J69)</f>
        <v>35</v>
      </c>
      <c r="K72" s="101">
        <f t="shared" ref="K72:M72" si="4">SUBTOTAL(109,K5:K69)</f>
        <v>22</v>
      </c>
      <c r="L72" s="101">
        <f t="shared" si="4"/>
        <v>8</v>
      </c>
      <c r="M72" s="101">
        <f t="shared" si="4"/>
        <v>0</v>
      </c>
    </row>
    <row r="73" spans="1:13">
      <c r="E73" s="143">
        <f>+SUM(E5:E69)</f>
        <v>180</v>
      </c>
      <c r="F73" t="s">
        <v>1235</v>
      </c>
      <c r="I73" s="104"/>
      <c r="J73" s="104"/>
      <c r="K73" s="104"/>
      <c r="L73" s="104"/>
      <c r="M73" s="104"/>
    </row>
    <row r="74" spans="1:13">
      <c r="I74" s="109" t="s">
        <v>1246</v>
      </c>
      <c r="J74" s="110">
        <f>SUM(J72:M72)</f>
        <v>65</v>
      </c>
      <c r="K74" s="110"/>
      <c r="L74" s="104"/>
      <c r="M74" s="10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1"/>
  <sheetViews>
    <sheetView tabSelected="1" zoomScaleNormal="100" workbookViewId="0">
      <selection activeCell="J8" sqref="J8"/>
    </sheetView>
  </sheetViews>
  <sheetFormatPr baseColWidth="10" defaultRowHeight="14.25"/>
  <cols>
    <col min="1" max="1" width="81.375" bestFit="1" customWidth="1"/>
    <col min="2" max="2" width="13.125" customWidth="1"/>
    <col min="3" max="3" width="14" customWidth="1"/>
    <col min="4" max="4" width="14.125" customWidth="1"/>
    <col min="5" max="5" width="14.375" customWidth="1"/>
    <col min="6" max="6" width="12.375" customWidth="1"/>
  </cols>
  <sheetData>
    <row r="1" spans="1:10" ht="18">
      <c r="A1" s="174" t="s">
        <v>1371</v>
      </c>
      <c r="B1" s="174"/>
      <c r="C1" s="174"/>
      <c r="D1" s="174"/>
      <c r="E1" s="174"/>
      <c r="F1" s="174"/>
      <c r="G1" s="174"/>
      <c r="H1" s="174"/>
    </row>
    <row r="2" spans="1:10">
      <c r="A2" s="175" t="s">
        <v>1370</v>
      </c>
      <c r="B2" s="175"/>
      <c r="C2" s="175"/>
      <c r="D2" s="175"/>
      <c r="E2" s="175"/>
      <c r="F2" s="175"/>
      <c r="G2" s="175"/>
      <c r="H2" s="175"/>
    </row>
    <row r="3" spans="1:10" ht="15" thickBot="1"/>
    <row r="4" spans="1:10" ht="18" customHeight="1">
      <c r="A4" s="176" t="s">
        <v>1249</v>
      </c>
      <c r="B4" s="178" t="s">
        <v>1239</v>
      </c>
      <c r="C4" s="180" t="s">
        <v>1248</v>
      </c>
      <c r="D4" s="182" t="s">
        <v>1244</v>
      </c>
      <c r="E4" s="183"/>
      <c r="F4" s="183"/>
      <c r="G4" s="183"/>
      <c r="H4" s="184"/>
    </row>
    <row r="5" spans="1:10" ht="27" customHeight="1" thickBot="1">
      <c r="A5" s="177"/>
      <c r="B5" s="179"/>
      <c r="C5" s="181"/>
      <c r="D5" s="158" t="s">
        <v>1240</v>
      </c>
      <c r="E5" s="159" t="s">
        <v>1241</v>
      </c>
      <c r="F5" s="159" t="s">
        <v>1242</v>
      </c>
      <c r="G5" s="159" t="s">
        <v>1243</v>
      </c>
      <c r="H5" s="160" t="s">
        <v>1363</v>
      </c>
    </row>
    <row r="6" spans="1:10" s="104" customFormat="1" ht="21.95" customHeight="1">
      <c r="A6" s="154" t="s">
        <v>1245</v>
      </c>
      <c r="B6" s="139">
        <f>SSC!E62</f>
        <v>128.5</v>
      </c>
      <c r="C6" s="155">
        <f>SUBTOTAL(109,D6:H6)</f>
        <v>56</v>
      </c>
      <c r="D6" s="139">
        <f>SSC!J61</f>
        <v>54</v>
      </c>
      <c r="E6" s="161">
        <f>SSC!K61</f>
        <v>1</v>
      </c>
      <c r="F6" s="161">
        <f>SSC!L61</f>
        <v>1</v>
      </c>
      <c r="G6" s="161">
        <f>SSC!M61</f>
        <v>0</v>
      </c>
      <c r="H6" s="140">
        <v>0</v>
      </c>
      <c r="J6" s="166"/>
    </row>
    <row r="7" spans="1:10" s="104" customFormat="1" ht="21.95" customHeight="1">
      <c r="A7" s="133" t="s">
        <v>1247</v>
      </c>
      <c r="B7" s="136">
        <f>SIDURT!E50</f>
        <v>175</v>
      </c>
      <c r="C7" s="156">
        <f t="shared" ref="C7:C16" si="0">SUBTOTAL(109,D7:H7)</f>
        <v>44</v>
      </c>
      <c r="D7" s="136">
        <f>SIDURT!K49</f>
        <v>15</v>
      </c>
      <c r="E7" s="129">
        <f>SIDURT!L49</f>
        <v>3</v>
      </c>
      <c r="F7" s="129">
        <f>SIDURT!M49</f>
        <v>26</v>
      </c>
      <c r="G7" s="129">
        <f>SIDURT!N49</f>
        <v>0</v>
      </c>
      <c r="H7" s="130">
        <v>0</v>
      </c>
      <c r="J7" s="166"/>
    </row>
    <row r="8" spans="1:10" s="104" customFormat="1" ht="21.95" customHeight="1">
      <c r="A8" s="133" t="s">
        <v>1250</v>
      </c>
      <c r="B8" s="136">
        <f>SECTURE!E16</f>
        <v>36</v>
      </c>
      <c r="C8" s="156">
        <f t="shared" si="0"/>
        <v>11</v>
      </c>
      <c r="D8" s="136">
        <f>SECTURE!K15</f>
        <v>6</v>
      </c>
      <c r="E8" s="129">
        <f>SECTURE!L15</f>
        <v>0</v>
      </c>
      <c r="F8" s="129">
        <f>SECTURE!M15</f>
        <v>5</v>
      </c>
      <c r="G8" s="129">
        <f>SECTURE!N15</f>
        <v>0</v>
      </c>
      <c r="H8" s="130">
        <v>0</v>
      </c>
      <c r="J8" s="166"/>
    </row>
    <row r="9" spans="1:10" s="104" customFormat="1" ht="21.95" customHeight="1">
      <c r="A9" s="133" t="s">
        <v>1251</v>
      </c>
      <c r="B9" s="136">
        <f>'SECRETARÍA DEL CAMPO'!F71</f>
        <v>260.5</v>
      </c>
      <c r="C9" s="156">
        <f t="shared" si="0"/>
        <v>65</v>
      </c>
      <c r="D9" s="136">
        <f>'SECRETARÍA DEL CAMPO'!K70</f>
        <v>26</v>
      </c>
      <c r="E9" s="129">
        <f>'SECRETARÍA DEL CAMPO'!L70</f>
        <v>21</v>
      </c>
      <c r="F9" s="129">
        <f>'SECRETARÍA DEL CAMPO'!M70</f>
        <v>18</v>
      </c>
      <c r="G9" s="129">
        <f>'SECRETARÍA DEL CAMPO'!N70</f>
        <v>0</v>
      </c>
      <c r="H9" s="130">
        <v>0</v>
      </c>
      <c r="J9" s="166"/>
    </row>
    <row r="10" spans="1:10" s="104" customFormat="1" ht="21.95" customHeight="1">
      <c r="A10" s="133" t="s">
        <v>1252</v>
      </c>
      <c r="B10" s="136">
        <f>SHFP!E20</f>
        <v>46</v>
      </c>
      <c r="C10" s="156">
        <f t="shared" si="0"/>
        <v>14</v>
      </c>
      <c r="D10" s="136">
        <f>SHFP!J19</f>
        <v>7</v>
      </c>
      <c r="E10" s="129">
        <f>SHFP!K19</f>
        <v>0</v>
      </c>
      <c r="F10" s="129">
        <f>SHFP!L19</f>
        <v>7</v>
      </c>
      <c r="G10" s="129">
        <f>SHFP!M19</f>
        <v>0</v>
      </c>
      <c r="H10" s="130">
        <v>0</v>
      </c>
      <c r="J10" s="166"/>
    </row>
    <row r="11" spans="1:10" s="104" customFormat="1" ht="21.95" customHeight="1">
      <c r="A11" s="134" t="s">
        <v>1271</v>
      </c>
      <c r="B11" s="136">
        <f>SHE!E102</f>
        <v>375</v>
      </c>
      <c r="C11" s="156">
        <f t="shared" si="0"/>
        <v>96</v>
      </c>
      <c r="D11" s="136">
        <f>SHE!K101</f>
        <v>50</v>
      </c>
      <c r="E11" s="129">
        <f>SHE!L101</f>
        <v>8</v>
      </c>
      <c r="F11" s="129">
        <f>SHE!M101</f>
        <v>31</v>
      </c>
      <c r="G11" s="129">
        <f>SHE!N101</f>
        <v>5</v>
      </c>
      <c r="H11" s="130">
        <f>SHE!O101</f>
        <v>2</v>
      </c>
      <c r="J11" s="166"/>
    </row>
    <row r="12" spans="1:10" s="104" customFormat="1" ht="21.95" customHeight="1">
      <c r="A12" s="133" t="s">
        <v>1260</v>
      </c>
      <c r="B12" s="136">
        <f>SEI!E19</f>
        <v>40.5</v>
      </c>
      <c r="C12" s="156">
        <f t="shared" si="0"/>
        <v>14</v>
      </c>
      <c r="D12" s="136">
        <f>SEI!J18</f>
        <v>7</v>
      </c>
      <c r="E12" s="129">
        <f>SEI!K18</f>
        <v>7</v>
      </c>
      <c r="F12" s="129">
        <f>SEI!L18</f>
        <v>0</v>
      </c>
      <c r="G12" s="129">
        <f>SEI!M18</f>
        <v>0</v>
      </c>
      <c r="H12" s="130">
        <v>0</v>
      </c>
      <c r="J12" s="166"/>
    </row>
    <row r="13" spans="1:10" s="104" customFormat="1" ht="21.95" customHeight="1">
      <c r="A13" s="134" t="s">
        <v>1272</v>
      </c>
      <c r="B13" s="136">
        <f>SGG!E45</f>
        <v>152.5</v>
      </c>
      <c r="C13" s="156">
        <f t="shared" si="0"/>
        <v>39</v>
      </c>
      <c r="D13" s="136">
        <f>SGG!K44</f>
        <v>18</v>
      </c>
      <c r="E13" s="129">
        <f>SGG!L44</f>
        <v>2</v>
      </c>
      <c r="F13" s="129">
        <f>SGG!M44</f>
        <v>18</v>
      </c>
      <c r="G13" s="129">
        <f>SGG!N44</f>
        <v>1</v>
      </c>
      <c r="H13" s="130">
        <v>0</v>
      </c>
      <c r="J13" s="166"/>
    </row>
    <row r="14" spans="1:10" s="104" customFormat="1" ht="21.95" customHeight="1">
      <c r="A14" s="133" t="s">
        <v>1367</v>
      </c>
      <c r="B14" s="136">
        <f>CJ!E11</f>
        <v>10</v>
      </c>
      <c r="C14" s="156">
        <f t="shared" si="0"/>
        <v>5</v>
      </c>
      <c r="D14" s="136">
        <f>CJ!J10</f>
        <v>4</v>
      </c>
      <c r="E14" s="129">
        <f>CJ!K10</f>
        <v>0</v>
      </c>
      <c r="F14" s="129">
        <f>CJ!L10</f>
        <v>1</v>
      </c>
      <c r="G14" s="129">
        <f>CJ!M10</f>
        <v>0</v>
      </c>
      <c r="H14" s="130">
        <v>0</v>
      </c>
      <c r="J14" s="166"/>
    </row>
    <row r="15" spans="1:10" s="104" customFormat="1" ht="21.95" customHeight="1">
      <c r="A15" s="133" t="s">
        <v>1273</v>
      </c>
      <c r="B15" s="136">
        <f>SAM!F73</f>
        <v>205.5</v>
      </c>
      <c r="C15" s="156">
        <f t="shared" si="0"/>
        <v>67</v>
      </c>
      <c r="D15" s="136">
        <f>SAM!L72</f>
        <v>45</v>
      </c>
      <c r="E15" s="129">
        <f>SAM!M72</f>
        <v>14</v>
      </c>
      <c r="F15" s="129">
        <f>SAM!N72</f>
        <v>8</v>
      </c>
      <c r="G15" s="129">
        <f>SAM!O72</f>
        <v>0</v>
      </c>
      <c r="H15" s="130">
        <v>0</v>
      </c>
      <c r="J15" s="166"/>
    </row>
    <row r="16" spans="1:10" s="104" customFormat="1" ht="21.95" customHeight="1">
      <c r="A16" s="133" t="s">
        <v>1368</v>
      </c>
      <c r="B16" s="136">
        <f>OM!E112</f>
        <v>333.5</v>
      </c>
      <c r="C16" s="156">
        <f t="shared" si="0"/>
        <v>106</v>
      </c>
      <c r="D16" s="136">
        <f>OM!J111</f>
        <v>49</v>
      </c>
      <c r="E16" s="129">
        <f>OM!K111</f>
        <v>22</v>
      </c>
      <c r="F16" s="129">
        <f>OM!L111</f>
        <v>27</v>
      </c>
      <c r="G16" s="129">
        <f>OM!M111</f>
        <v>8</v>
      </c>
      <c r="H16" s="130">
        <v>0</v>
      </c>
      <c r="J16" s="166"/>
    </row>
    <row r="17" spans="1:10" s="104" customFormat="1" ht="21.95" customHeight="1" thickBot="1">
      <c r="A17" s="135" t="s">
        <v>1491</v>
      </c>
      <c r="B17" s="137">
        <f>Delegaciones!E73</f>
        <v>180</v>
      </c>
      <c r="C17" s="157">
        <f>Delegaciones!J74</f>
        <v>65</v>
      </c>
      <c r="D17" s="137">
        <f>Delegaciones!J72</f>
        <v>35</v>
      </c>
      <c r="E17" s="131">
        <f>Delegaciones!K72</f>
        <v>22</v>
      </c>
      <c r="F17" s="131">
        <f>Delegaciones!L72</f>
        <v>8</v>
      </c>
      <c r="G17" s="131">
        <f>Delegaciones!M72</f>
        <v>0</v>
      </c>
      <c r="H17" s="132">
        <v>0</v>
      </c>
      <c r="J17" s="166"/>
    </row>
    <row r="18" spans="1:10" s="104" customFormat="1" ht="21.95" customHeight="1" thickBot="1">
      <c r="A18" s="103"/>
      <c r="B18" s="1"/>
      <c r="C18" s="1"/>
      <c r="D18" s="1"/>
      <c r="E18" s="1"/>
      <c r="F18" s="1"/>
      <c r="G18" s="1"/>
    </row>
    <row r="19" spans="1:10" ht="24.75" customHeight="1" thickBot="1">
      <c r="A19" s="138" t="s">
        <v>1369</v>
      </c>
      <c r="B19" s="162">
        <f>SUM(B6:B17)</f>
        <v>1943</v>
      </c>
      <c r="C19" s="164">
        <f t="shared" ref="C19:H19" si="1">SUM(C6:C17)</f>
        <v>582</v>
      </c>
      <c r="D19" s="165">
        <f t="shared" si="1"/>
        <v>316</v>
      </c>
      <c r="E19" s="141">
        <f t="shared" si="1"/>
        <v>100</v>
      </c>
      <c r="F19" s="141">
        <f t="shared" si="1"/>
        <v>150</v>
      </c>
      <c r="G19" s="141">
        <f t="shared" si="1"/>
        <v>14</v>
      </c>
      <c r="H19" s="142">
        <f t="shared" si="1"/>
        <v>2</v>
      </c>
    </row>
    <row r="21" spans="1:10" ht="15">
      <c r="A21" s="163" t="s">
        <v>1492</v>
      </c>
      <c r="B21" s="167">
        <f>B19/C19</f>
        <v>3.3384879725085912</v>
      </c>
    </row>
  </sheetData>
  <mergeCells count="6">
    <mergeCell ref="A1:H1"/>
    <mergeCell ref="A2:H2"/>
    <mergeCell ref="A4:A5"/>
    <mergeCell ref="B4:B5"/>
    <mergeCell ref="C4:C5"/>
    <mergeCell ref="D4:H4"/>
  </mergeCells>
  <printOptions horizontalCentered="1"/>
  <pageMargins left="0.23622047244094491" right="0.23622047244094491" top="0.74803149606299213" bottom="0.74803149606299213" header="0.31496062992125984" footer="0.31496062992125984"/>
  <pageSetup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2</vt:i4>
      </vt:variant>
    </vt:vector>
  </HeadingPairs>
  <TitlesOfParts>
    <vt:vector size="15" baseType="lpstr">
      <vt:lpstr>SSC</vt:lpstr>
      <vt:lpstr>SIDURT</vt:lpstr>
      <vt:lpstr>SECTURE</vt:lpstr>
      <vt:lpstr>SECRETARÍA DEL CAMPO</vt:lpstr>
      <vt:lpstr>SHFP</vt:lpstr>
      <vt:lpstr>SHE</vt:lpstr>
      <vt:lpstr>SEI</vt:lpstr>
      <vt:lpstr>SGG</vt:lpstr>
      <vt:lpstr>CJ</vt:lpstr>
      <vt:lpstr>SAM</vt:lpstr>
      <vt:lpstr>OM</vt:lpstr>
      <vt:lpstr>Delegaciones</vt:lpstr>
      <vt:lpstr>Concentrado</vt:lpstr>
      <vt:lpstr>SGG!Área_de_impresión</vt:lpstr>
      <vt:lpstr>SGG!Títulos_a_imprimir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</dc:creator>
  <cp:lastModifiedBy>Paulina</cp:lastModifiedBy>
  <cp:lastPrinted>2023-04-12T18:36:40Z</cp:lastPrinted>
  <dcterms:created xsi:type="dcterms:W3CDTF">2022-12-02T21:09:11Z</dcterms:created>
  <dcterms:modified xsi:type="dcterms:W3CDTF">2023-04-14T21:48:15Z</dcterms:modified>
</cp:coreProperties>
</file>