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BC.admin\Documents\LICITACIONES 2023\LICITACIONES ESTATALES CENTRAL\32065001-021-2023 VIGILANCIA\"/>
    </mc:Choice>
  </mc:AlternateContent>
  <bookViews>
    <workbookView xWindow="0" yWindow="0" windowWidth="28800" windowHeight="12330" activeTab="3"/>
  </bookViews>
  <sheets>
    <sheet name="Servicio de Vigilancia" sheetId="1" r:id="rId1"/>
    <sheet name="PARTIDA 1" sheetId="2" r:id="rId2"/>
    <sheet name="PARTIDA 2" sheetId="4" r:id="rId3"/>
    <sheet name="PARTIDA 3-14" sheetId="6" r:id="rId4"/>
    <sheet name="concentrado" sheetId="3" r:id="rId5"/>
  </sheets>
  <definedNames>
    <definedName name="_xlnm._FilterDatabase" localSheetId="0" hidden="1">'Servicio de Vigilancia'!$A$6:$J$143</definedName>
    <definedName name="_xlnm.Print_Titles" localSheetId="1">'PARTIDA 1'!$1:$3</definedName>
    <definedName name="_xlnm.Print_Titles" localSheetId="2">'PARTIDA 2'!$1:$3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9" i="6" l="1"/>
  <c r="G38" i="2"/>
  <c r="G48" i="2"/>
  <c r="G54" i="2"/>
  <c r="G56" i="2"/>
  <c r="G66" i="2"/>
  <c r="D7" i="6"/>
  <c r="E6" i="6"/>
  <c r="E5" i="6"/>
  <c r="F139" i="1"/>
  <c r="F138" i="1"/>
  <c r="E16" i="3" l="1"/>
  <c r="D143" i="1" l="1"/>
  <c r="G142" i="1"/>
  <c r="F142" i="1"/>
  <c r="G141" i="1"/>
  <c r="F141" i="1"/>
  <c r="E30" i="3"/>
  <c r="F30" i="3" s="1"/>
  <c r="E107" i="6"/>
  <c r="D107" i="6"/>
  <c r="G136" i="1" l="1"/>
  <c r="G122" i="1"/>
  <c r="G120" i="1"/>
  <c r="G118" i="1"/>
  <c r="G116" i="1"/>
  <c r="G114" i="1"/>
  <c r="G112" i="1"/>
  <c r="G110" i="1"/>
  <c r="G109" i="1"/>
  <c r="G96" i="1"/>
  <c r="G35" i="1"/>
  <c r="G28" i="1"/>
  <c r="G23" i="1"/>
  <c r="G22" i="1"/>
  <c r="G21" i="1"/>
  <c r="G20" i="1"/>
  <c r="G17" i="1"/>
  <c r="G14" i="1"/>
  <c r="G13" i="1"/>
  <c r="G12" i="1"/>
  <c r="G11" i="1"/>
  <c r="G127" i="1"/>
  <c r="G126" i="1"/>
  <c r="G123" i="1"/>
  <c r="G121" i="1"/>
  <c r="G119" i="1"/>
  <c r="G117" i="1"/>
  <c r="G115" i="1"/>
  <c r="G113" i="1"/>
  <c r="G94" i="1"/>
  <c r="G92" i="1"/>
  <c r="G90" i="1"/>
  <c r="G137" i="1"/>
  <c r="G135" i="1"/>
  <c r="G134" i="1"/>
  <c r="G125" i="1"/>
  <c r="G124" i="1"/>
  <c r="G111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5" i="1"/>
  <c r="G93" i="1"/>
  <c r="G91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4" i="1"/>
  <c r="G33" i="1"/>
  <c r="G32" i="1"/>
  <c r="G31" i="1"/>
  <c r="G30" i="1"/>
  <c r="G29" i="1"/>
  <c r="G27" i="1"/>
  <c r="G26" i="1"/>
  <c r="G25" i="1"/>
  <c r="G24" i="1"/>
  <c r="G19" i="1"/>
  <c r="G18" i="1"/>
  <c r="G16" i="1"/>
  <c r="G15" i="1"/>
  <c r="G10" i="1"/>
  <c r="G9" i="1"/>
  <c r="G8" i="1"/>
  <c r="G7" i="1"/>
  <c r="D47" i="6" l="1"/>
  <c r="D41" i="4"/>
  <c r="D100" i="6"/>
  <c r="D16" i="6"/>
  <c r="D68" i="2"/>
  <c r="F140" i="1" l="1"/>
  <c r="E67" i="2" s="1"/>
  <c r="G40" i="4"/>
  <c r="F47" i="1"/>
  <c r="F46" i="1"/>
  <c r="H46" i="1" s="1"/>
  <c r="E39" i="4" s="1"/>
  <c r="F135" i="1"/>
  <c r="G133" i="1"/>
  <c r="G132" i="1"/>
  <c r="G129" i="1"/>
  <c r="G130" i="1"/>
  <c r="G131" i="1"/>
  <c r="G128" i="1"/>
  <c r="H140" i="1" l="1"/>
  <c r="H47" i="1"/>
  <c r="H135" i="1"/>
  <c r="E40" i="4" l="1"/>
  <c r="H40" i="4" s="1"/>
  <c r="F137" i="1" l="1"/>
  <c r="H137" i="1" s="1"/>
  <c r="E24" i="6"/>
  <c r="E4" i="6" l="1"/>
  <c r="E7" i="6" s="1"/>
  <c r="F136" i="1"/>
  <c r="H136" i="1" s="1"/>
  <c r="E99" i="6" l="1"/>
  <c r="E100" i="6" s="1"/>
  <c r="D25" i="6" l="1"/>
  <c r="D4" i="3" l="1"/>
  <c r="G21" i="4" l="1"/>
  <c r="G36" i="4" l="1"/>
  <c r="D12" i="3" s="1"/>
  <c r="G38" i="4"/>
  <c r="G17" i="4" l="1"/>
  <c r="D10" i="3" s="1"/>
  <c r="F134" i="1" l="1"/>
  <c r="H134" i="1" s="1"/>
  <c r="E23" i="6" l="1"/>
  <c r="G23" i="4" l="1"/>
  <c r="G24" i="6"/>
  <c r="D20" i="3" s="1"/>
  <c r="H24" i="6"/>
  <c r="E20" i="3" s="1"/>
  <c r="D14" i="3" l="1"/>
  <c r="G15" i="4" l="1"/>
  <c r="D95" i="6" l="1"/>
  <c r="D28" i="3" s="1"/>
  <c r="G88" i="6"/>
  <c r="D27" i="3" s="1"/>
  <c r="G86" i="6"/>
  <c r="D26" i="3" s="1"/>
  <c r="D80" i="6"/>
  <c r="D25" i="3" s="1"/>
  <c r="D73" i="6"/>
  <c r="D24" i="3" s="1"/>
  <c r="D62" i="6"/>
  <c r="D23" i="3" s="1"/>
  <c r="D55" i="6"/>
  <c r="D22" i="3" s="1"/>
  <c r="G46" i="6"/>
  <c r="D21" i="3" s="1"/>
  <c r="G22" i="6"/>
  <c r="D19" i="3" s="1"/>
  <c r="E15" i="3"/>
  <c r="F15" i="3" s="1"/>
  <c r="D15" i="3"/>
  <c r="D11" i="3"/>
  <c r="D9" i="3"/>
  <c r="D7" i="3"/>
  <c r="D8" i="3"/>
  <c r="D5" i="3"/>
  <c r="D6" i="3"/>
  <c r="F59" i="1" l="1"/>
  <c r="F58" i="1"/>
  <c r="F133" i="1" l="1"/>
  <c r="H133" i="1" s="1"/>
  <c r="F132" i="1"/>
  <c r="H132" i="1" s="1"/>
  <c r="F131" i="1"/>
  <c r="H131" i="1" s="1"/>
  <c r="F130" i="1"/>
  <c r="H130" i="1" s="1"/>
  <c r="F129" i="1"/>
  <c r="H129" i="1" s="1"/>
  <c r="F128" i="1"/>
  <c r="H128" i="1" s="1"/>
  <c r="E37" i="4" l="1"/>
  <c r="E36" i="4"/>
  <c r="E38" i="4"/>
  <c r="E15" i="4"/>
  <c r="E35" i="4"/>
  <c r="E14" i="4"/>
  <c r="H59" i="1"/>
  <c r="H58" i="1"/>
  <c r="H9" i="1"/>
  <c r="E14" i="3" l="1"/>
  <c r="E6" i="2"/>
  <c r="E5" i="4"/>
  <c r="E4" i="4"/>
  <c r="H38" i="4"/>
  <c r="F127" i="1"/>
  <c r="H127" i="1" s="1"/>
  <c r="F126" i="1"/>
  <c r="H126" i="1" s="1"/>
  <c r="E22" i="6" l="1"/>
  <c r="H22" i="6" s="1"/>
  <c r="E19" i="3" s="1"/>
  <c r="E21" i="6"/>
  <c r="F125" i="1"/>
  <c r="H125" i="1" s="1"/>
  <c r="F124" i="1"/>
  <c r="H124" i="1" s="1"/>
  <c r="F123" i="1"/>
  <c r="H123" i="1" s="1"/>
  <c r="F122" i="1"/>
  <c r="H122" i="1" s="1"/>
  <c r="F121" i="1"/>
  <c r="H121" i="1" s="1"/>
  <c r="F120" i="1"/>
  <c r="H120" i="1" s="1"/>
  <c r="F119" i="1"/>
  <c r="H119" i="1" s="1"/>
  <c r="F118" i="1"/>
  <c r="H118" i="1" s="1"/>
  <c r="F117" i="1"/>
  <c r="H117" i="1" s="1"/>
  <c r="F116" i="1"/>
  <c r="H116" i="1" s="1"/>
  <c r="F115" i="1"/>
  <c r="H115" i="1" s="1"/>
  <c r="F114" i="1"/>
  <c r="H114" i="1" s="1"/>
  <c r="F113" i="1"/>
  <c r="H113" i="1" s="1"/>
  <c r="F112" i="1"/>
  <c r="H112" i="1" s="1"/>
  <c r="F111" i="1"/>
  <c r="H111" i="1" s="1"/>
  <c r="F110" i="1"/>
  <c r="H110" i="1" s="1"/>
  <c r="F109" i="1"/>
  <c r="H109" i="1" s="1"/>
  <c r="F108" i="1"/>
  <c r="H108" i="1" s="1"/>
  <c r="F107" i="1"/>
  <c r="H107" i="1" s="1"/>
  <c r="F106" i="1"/>
  <c r="H106" i="1" s="1"/>
  <c r="F105" i="1"/>
  <c r="H105" i="1" s="1"/>
  <c r="F104" i="1"/>
  <c r="H104" i="1" s="1"/>
  <c r="F103" i="1"/>
  <c r="H103" i="1" s="1"/>
  <c r="F102" i="1"/>
  <c r="H102" i="1" s="1"/>
  <c r="F101" i="1"/>
  <c r="H101" i="1" s="1"/>
  <c r="F100" i="1"/>
  <c r="H100" i="1" s="1"/>
  <c r="F99" i="1"/>
  <c r="H99" i="1" s="1"/>
  <c r="F98" i="1"/>
  <c r="H98" i="1" s="1"/>
  <c r="F97" i="1"/>
  <c r="H97" i="1" s="1"/>
  <c r="H96" i="1"/>
  <c r="F95" i="1"/>
  <c r="H95" i="1" s="1"/>
  <c r="F94" i="1"/>
  <c r="H94" i="1" s="1"/>
  <c r="F93" i="1"/>
  <c r="H93" i="1" s="1"/>
  <c r="F92" i="1"/>
  <c r="H92" i="1" s="1"/>
  <c r="F91" i="1"/>
  <c r="H91" i="1" s="1"/>
  <c r="F90" i="1"/>
  <c r="H90" i="1" s="1"/>
  <c r="F89" i="1"/>
  <c r="H89" i="1" s="1"/>
  <c r="F88" i="1"/>
  <c r="H88" i="1" s="1"/>
  <c r="F87" i="1"/>
  <c r="H87" i="1" s="1"/>
  <c r="F86" i="1"/>
  <c r="H86" i="1" s="1"/>
  <c r="F85" i="1"/>
  <c r="H85" i="1" s="1"/>
  <c r="F84" i="1"/>
  <c r="H84" i="1" s="1"/>
  <c r="F83" i="1"/>
  <c r="H83" i="1" s="1"/>
  <c r="F82" i="1"/>
  <c r="H82" i="1" s="1"/>
  <c r="F81" i="1"/>
  <c r="H81" i="1" s="1"/>
  <c r="F80" i="1"/>
  <c r="H80" i="1" s="1"/>
  <c r="F79" i="1"/>
  <c r="H79" i="1" s="1"/>
  <c r="F78" i="1"/>
  <c r="H78" i="1" s="1"/>
  <c r="F77" i="1"/>
  <c r="H77" i="1" s="1"/>
  <c r="F76" i="1"/>
  <c r="H76" i="1" s="1"/>
  <c r="F75" i="1"/>
  <c r="H75" i="1" s="1"/>
  <c r="F74" i="1"/>
  <c r="H74" i="1" s="1"/>
  <c r="F73" i="1"/>
  <c r="H73" i="1" s="1"/>
  <c r="F72" i="1"/>
  <c r="H72" i="1" s="1"/>
  <c r="F71" i="1"/>
  <c r="H71" i="1" s="1"/>
  <c r="F70" i="1"/>
  <c r="H70" i="1" s="1"/>
  <c r="F69" i="1"/>
  <c r="H69" i="1" s="1"/>
  <c r="F68" i="1"/>
  <c r="H68" i="1" s="1"/>
  <c r="F67" i="1"/>
  <c r="H67" i="1" s="1"/>
  <c r="F66" i="1"/>
  <c r="H66" i="1" s="1"/>
  <c r="F65" i="1"/>
  <c r="H65" i="1" s="1"/>
  <c r="F64" i="1"/>
  <c r="H64" i="1" s="1"/>
  <c r="F63" i="1"/>
  <c r="H63" i="1" s="1"/>
  <c r="F62" i="1"/>
  <c r="H62" i="1" s="1"/>
  <c r="F61" i="1"/>
  <c r="H61" i="1" s="1"/>
  <c r="F60" i="1"/>
  <c r="H60" i="1" s="1"/>
  <c r="F57" i="1"/>
  <c r="H57" i="1" s="1"/>
  <c r="F56" i="1"/>
  <c r="H56" i="1" s="1"/>
  <c r="F55" i="1"/>
  <c r="H55" i="1" s="1"/>
  <c r="F54" i="1"/>
  <c r="H54" i="1" s="1"/>
  <c r="F53" i="1"/>
  <c r="H53" i="1" s="1"/>
  <c r="F52" i="1"/>
  <c r="H52" i="1" s="1"/>
  <c r="F51" i="1"/>
  <c r="F50" i="1"/>
  <c r="H50" i="1" s="1"/>
  <c r="F49" i="1"/>
  <c r="H49" i="1" s="1"/>
  <c r="F48" i="1"/>
  <c r="H48" i="1" s="1"/>
  <c r="F45" i="1"/>
  <c r="H45" i="1" s="1"/>
  <c r="F44" i="1"/>
  <c r="F43" i="1"/>
  <c r="H43" i="1" s="1"/>
  <c r="F42" i="1"/>
  <c r="H42" i="1" s="1"/>
  <c r="F41" i="1"/>
  <c r="F40" i="1"/>
  <c r="H40" i="1" s="1"/>
  <c r="F39" i="1"/>
  <c r="H39" i="1" s="1"/>
  <c r="F38" i="1"/>
  <c r="F37" i="1"/>
  <c r="H37" i="1" s="1"/>
  <c r="F36" i="1"/>
  <c r="F35" i="1"/>
  <c r="H35" i="1" s="1"/>
  <c r="F34" i="1"/>
  <c r="H34" i="1" s="1"/>
  <c r="F33" i="1"/>
  <c r="F32" i="1"/>
  <c r="H32" i="1" s="1"/>
  <c r="F31" i="1"/>
  <c r="H31" i="1" s="1"/>
  <c r="F30" i="1"/>
  <c r="F29" i="1"/>
  <c r="H29" i="1" s="1"/>
  <c r="F28" i="1"/>
  <c r="H28" i="1" s="1"/>
  <c r="F27" i="1"/>
  <c r="F26" i="1"/>
  <c r="H26" i="1" s="1"/>
  <c r="F25" i="1"/>
  <c r="F24" i="1"/>
  <c r="F23" i="1"/>
  <c r="F22" i="1"/>
  <c r="F21" i="1"/>
  <c r="F20" i="1"/>
  <c r="H20" i="1" s="1"/>
  <c r="F19" i="1"/>
  <c r="F18" i="1"/>
  <c r="F17" i="1"/>
  <c r="H17" i="1" s="1"/>
  <c r="F16" i="1"/>
  <c r="F15" i="1"/>
  <c r="F14" i="1"/>
  <c r="H14" i="1" s="1"/>
  <c r="F13" i="1"/>
  <c r="F12" i="1"/>
  <c r="F11" i="1"/>
  <c r="H11" i="1" s="1"/>
  <c r="F10" i="1"/>
  <c r="F8" i="1"/>
  <c r="H8" i="1" s="1"/>
  <c r="F7" i="1"/>
  <c r="E25" i="6" l="1"/>
  <c r="E18" i="3"/>
  <c r="F18" i="3" s="1"/>
  <c r="E5" i="2"/>
  <c r="E11" i="2"/>
  <c r="E17" i="2"/>
  <c r="E23" i="2"/>
  <c r="E25" i="2"/>
  <c r="E29" i="2"/>
  <c r="E31" i="2"/>
  <c r="E41" i="2"/>
  <c r="E43" i="2"/>
  <c r="E57" i="2"/>
  <c r="E59" i="2"/>
  <c r="E61" i="2"/>
  <c r="E49" i="2"/>
  <c r="E55" i="2"/>
  <c r="E6" i="4"/>
  <c r="E8" i="4"/>
  <c r="E10" i="4"/>
  <c r="E12" i="4"/>
  <c r="E16" i="4"/>
  <c r="E24" i="4"/>
  <c r="E26" i="4"/>
  <c r="E29" i="4"/>
  <c r="E31" i="4"/>
  <c r="E33" i="4"/>
  <c r="E22" i="4"/>
  <c r="E18" i="4"/>
  <c r="E12" i="6"/>
  <c r="E14" i="6"/>
  <c r="E85" i="6"/>
  <c r="E54" i="6"/>
  <c r="E61" i="6"/>
  <c r="E68" i="6"/>
  <c r="E70" i="6"/>
  <c r="E72" i="6"/>
  <c r="E88" i="6"/>
  <c r="E78" i="6"/>
  <c r="E35" i="2"/>
  <c r="E37" i="2"/>
  <c r="E51" i="2"/>
  <c r="E53" i="2"/>
  <c r="E63" i="2"/>
  <c r="E65" i="2"/>
  <c r="E47" i="2"/>
  <c r="E8" i="2"/>
  <c r="E14" i="2"/>
  <c r="E26" i="2"/>
  <c r="E28" i="2"/>
  <c r="E32" i="2"/>
  <c r="E34" i="2"/>
  <c r="E40" i="2"/>
  <c r="E44" i="2"/>
  <c r="E58" i="2"/>
  <c r="E62" i="2"/>
  <c r="E50" i="2"/>
  <c r="E56" i="2"/>
  <c r="E7" i="4"/>
  <c r="E9" i="4"/>
  <c r="E11" i="4"/>
  <c r="E13" i="4"/>
  <c r="E17" i="4"/>
  <c r="E25" i="4"/>
  <c r="E27" i="4"/>
  <c r="E30" i="4"/>
  <c r="E32" i="4"/>
  <c r="E34" i="4"/>
  <c r="E23" i="4"/>
  <c r="H23" i="4" s="1"/>
  <c r="E11" i="3" s="1"/>
  <c r="E21" i="4"/>
  <c r="E13" i="6"/>
  <c r="E15" i="6"/>
  <c r="E86" i="6"/>
  <c r="H86" i="6" s="1"/>
  <c r="E26" i="3" s="1"/>
  <c r="E44" i="6"/>
  <c r="E46" i="6"/>
  <c r="E53" i="6"/>
  <c r="E60" i="6"/>
  <c r="E67" i="6"/>
  <c r="E69" i="6"/>
  <c r="E71" i="6"/>
  <c r="E87" i="6"/>
  <c r="E94" i="6"/>
  <c r="E95" i="6" s="1"/>
  <c r="E28" i="3" s="1"/>
  <c r="F28" i="3" s="1"/>
  <c r="E79" i="6"/>
  <c r="E36" i="2"/>
  <c r="E38" i="2"/>
  <c r="E52" i="2"/>
  <c r="E54" i="2"/>
  <c r="E64" i="2"/>
  <c r="E66" i="2"/>
  <c r="E48" i="2"/>
  <c r="E46" i="2"/>
  <c r="E52" i="6"/>
  <c r="E20" i="4"/>
  <c r="E19" i="4"/>
  <c r="E45" i="6"/>
  <c r="E43" i="6"/>
  <c r="H41" i="1"/>
  <c r="H18" i="1"/>
  <c r="H44" i="1"/>
  <c r="H21" i="1"/>
  <c r="H10" i="1"/>
  <c r="H23" i="1"/>
  <c r="H12" i="1"/>
  <c r="H19" i="1"/>
  <c r="H24" i="1"/>
  <c r="H25" i="1"/>
  <c r="H51" i="1"/>
  <c r="H38" i="1"/>
  <c r="H27" i="1"/>
  <c r="H30" i="1"/>
  <c r="H33" i="1"/>
  <c r="H22" i="1"/>
  <c r="H36" i="1"/>
  <c r="H13" i="1"/>
  <c r="H15" i="1"/>
  <c r="H16" i="1"/>
  <c r="H7" i="1"/>
  <c r="E89" i="6" l="1"/>
  <c r="H56" i="2"/>
  <c r="E7" i="3" s="1"/>
  <c r="H54" i="2"/>
  <c r="E5" i="3" s="1"/>
  <c r="E4" i="2"/>
  <c r="H143" i="1"/>
  <c r="E47" i="6"/>
  <c r="E41" i="4"/>
  <c r="H17" i="4"/>
  <c r="E10" i="3" s="1"/>
  <c r="E16" i="6"/>
  <c r="H15" i="4"/>
  <c r="E9" i="3" s="1"/>
  <c r="H88" i="6"/>
  <c r="E27" i="3" s="1"/>
  <c r="F26" i="3" s="1"/>
  <c r="E62" i="6"/>
  <c r="E23" i="3" s="1"/>
  <c r="F23" i="3" s="1"/>
  <c r="E73" i="6"/>
  <c r="E24" i="3" s="1"/>
  <c r="F24" i="3" s="1"/>
  <c r="E80" i="6"/>
  <c r="E25" i="3" s="1"/>
  <c r="F25" i="3" s="1"/>
  <c r="H36" i="4"/>
  <c r="E12" i="3" s="1"/>
  <c r="E55" i="6"/>
  <c r="E22" i="3" s="1"/>
  <c r="F22" i="3" s="1"/>
  <c r="E45" i="2"/>
  <c r="H21" i="4"/>
  <c r="E12" i="2"/>
  <c r="E33" i="2"/>
  <c r="E30" i="2"/>
  <c r="E24" i="2"/>
  <c r="E60" i="2"/>
  <c r="H66" i="2" s="1"/>
  <c r="E21" i="2"/>
  <c r="E9" i="2"/>
  <c r="E7" i="2"/>
  <c r="E42" i="2"/>
  <c r="E13" i="2"/>
  <c r="E10" i="2"/>
  <c r="E19" i="2"/>
  <c r="E27" i="2"/>
  <c r="E39" i="2"/>
  <c r="H48" i="2" s="1"/>
  <c r="E22" i="2"/>
  <c r="E16" i="2"/>
  <c r="E20" i="2"/>
  <c r="E18" i="2"/>
  <c r="E15" i="2"/>
  <c r="H46" i="6"/>
  <c r="E21" i="3" s="1"/>
  <c r="F21" i="3" s="1"/>
  <c r="D13" i="3"/>
  <c r="H38" i="2" l="1"/>
  <c r="E8" i="3"/>
  <c r="E68" i="2"/>
  <c r="E6" i="3"/>
  <c r="E13" i="3"/>
  <c r="F9" i="3" s="1"/>
  <c r="F4" i="3" l="1"/>
  <c r="D17" i="3"/>
  <c r="D31" i="3" s="1"/>
  <c r="E17" i="3"/>
  <c r="E31" i="3" s="1"/>
  <c r="F17" i="3" l="1"/>
  <c r="F31" i="3" s="1"/>
</calcChain>
</file>

<file path=xl/sharedStrings.xml><?xml version="1.0" encoding="utf-8"?>
<sst xmlns="http://schemas.openxmlformats.org/spreadsheetml/2006/main" count="1029" uniqueCount="240">
  <si>
    <t>GOBIERNO DEL ESTADO DE BAJA CALIFORNIA</t>
  </si>
  <si>
    <t>OFICIALIA MAYOR</t>
  </si>
  <si>
    <t>COORDINACION DE SEGURIDAD Y VIGILANCIA</t>
  </si>
  <si>
    <t>OFICINA Y/O DEPENDENCIA DEL GOBIERNO DEL ESTADO</t>
  </si>
  <si>
    <t>HORARIO</t>
  </si>
  <si>
    <t>PERSONAL SOLICITADO</t>
  </si>
  <si>
    <t>HORAS POR DIA POR PERSONA</t>
  </si>
  <si>
    <t>HORAS DIARIAS POR TURNO</t>
  </si>
  <si>
    <t xml:space="preserve"> Lunes a Domingo 7:00 a 19:00</t>
  </si>
  <si>
    <t xml:space="preserve"> Lunes a Domingo 19:00 a 7:00</t>
  </si>
  <si>
    <t>ENTRADA DE FUNCIONARIOS/TÚNEL</t>
  </si>
  <si>
    <t>Lunes a Domingo 7:00 a 19:00</t>
  </si>
  <si>
    <t>ESTACIONAMIENTO CASETA 8</t>
  </si>
  <si>
    <t xml:space="preserve"> Lunes a Viernes 7:00 a 19:00</t>
  </si>
  <si>
    <t>PRIMER PISO LADO NORTE ( FILTRO SANITARIO )</t>
  </si>
  <si>
    <t>Lunes a Viernes 7:00 a 19:00</t>
  </si>
  <si>
    <t>SÓTANO  LADO NORTE ( FILTRO SANITARIO )</t>
  </si>
  <si>
    <t>CASETA 1</t>
  </si>
  <si>
    <t>CASETA 2</t>
  </si>
  <si>
    <t>ESTACIONAMIENTO DE SALIDA FUNCIONARIOS/TUNEL CASETA 7</t>
  </si>
  <si>
    <t>Lunes a Domingo 19:00 a 7:00</t>
  </si>
  <si>
    <t>Lunes a Viernes    7:00 a 19:00</t>
  </si>
  <si>
    <t>ESTACIONAMIENTO CASETA 6</t>
  </si>
  <si>
    <t>RONDINERO ESTACIONAMIENTO A9-A5</t>
  </si>
  <si>
    <t>ESTACIONAMIENTO DE VEHICULOS OFICIALES CASETA 3</t>
  </si>
  <si>
    <t>RONDINERO ESTACIONAMIENTO 5 NIVELES</t>
  </si>
  <si>
    <t xml:space="preserve">ESTACIONAMIENTO DE VEHICULOS OFICIALES   </t>
  </si>
  <si>
    <t>ESTACIONAMIENTO H</t>
  </si>
  <si>
    <t>TALLER DEL ESTADO</t>
  </si>
  <si>
    <t>CORRALÓN DE VEHICULOS ALMACEN OFICILIA MAYOR</t>
  </si>
  <si>
    <t>CASETA 4</t>
  </si>
  <si>
    <t>CASETA 8</t>
  </si>
  <si>
    <t>ORGANO INTERNO DE CONTROL</t>
  </si>
  <si>
    <t>OFICIALIA DE PARTES,VALIJA,CONSTANCIAS,RH,      CAME</t>
  </si>
  <si>
    <t>CENTRO DE GOBIERNO</t>
  </si>
  <si>
    <t>SUBCENTRO DE GOBIERNO</t>
  </si>
  <si>
    <t>CENTRO DE GOBIERNO SAN QUINTIN</t>
  </si>
  <si>
    <t>RECINTO FISCAL MEXICALI</t>
  </si>
  <si>
    <t>SUBRECAUDACION DE RENTAS CERRO COLORADO</t>
  </si>
  <si>
    <t>RECINTO FISCAL</t>
  </si>
  <si>
    <t>SUBRECAUDACION DE RENTAS VIA RAPIDA</t>
  </si>
  <si>
    <t>RECAUDACION DE RENTAS TECATE</t>
  </si>
  <si>
    <t xml:space="preserve">SUBRECAUDACION DE RENTAS </t>
  </si>
  <si>
    <t>CASETA MOVIL MANZANA 8</t>
  </si>
  <si>
    <t>DIRECCION DE PROTECCION CIVIL</t>
  </si>
  <si>
    <t>CAMPAMENTO SIDURT</t>
  </si>
  <si>
    <t>RECICLADORA PERIMETRAL EQUIPO DIVERSO SIDURT</t>
  </si>
  <si>
    <t>TRIBUNAL DE ARBITRAJE DEL ESTADO</t>
  </si>
  <si>
    <t>STPS</t>
  </si>
  <si>
    <t>LABORATORIO DEL AIRE</t>
  </si>
  <si>
    <t>SCSA</t>
  </si>
  <si>
    <t>CENTRO FRUTICULA</t>
  </si>
  <si>
    <t>SECRETARIA DE INCLUSION SOCIAL E IGUALDAD DE GENERO</t>
  </si>
  <si>
    <t>CENTRO DE JUSTICIA PENAL</t>
  </si>
  <si>
    <t>ANFITEATRO TIJUANA</t>
  </si>
  <si>
    <t>MÓDULO SEGURIDAD/SÓTANO</t>
  </si>
  <si>
    <t>ESTACIONAMIENTO CASETA A5</t>
  </si>
  <si>
    <t>DEPENDENCIA</t>
  </si>
  <si>
    <t xml:space="preserve">ALMACÉN DEL ESTADO </t>
  </si>
  <si>
    <t>ESTACIONAMIENTO CORRALÓN</t>
  </si>
  <si>
    <t>CONSORCIO TECNOLÓGICO</t>
  </si>
  <si>
    <t>MEXICALI</t>
  </si>
  <si>
    <t>TIJUANA</t>
  </si>
  <si>
    <t>ENSENADA</t>
  </si>
  <si>
    <t>TECATE</t>
  </si>
  <si>
    <t>ROSARITO</t>
  </si>
  <si>
    <t xml:space="preserve">Lunes a Domingo 7:00 a 19:00 </t>
  </si>
  <si>
    <t>SECRETARÍA GENERAL DE GOBIERNO</t>
  </si>
  <si>
    <t>SECRETARÍA DE TURISMO</t>
  </si>
  <si>
    <t>SECRETARÍA DE LA HONESTIDAD Y LA FUNCIÓN PÚBLICA</t>
  </si>
  <si>
    <t>SECRETARÍA DE INFRAESTRUCTURA, DESARROLLO URBANO Y REORDENAMIENTO TERRITORIAL</t>
  </si>
  <si>
    <t>SECRETARÍA DEL TRABAJO Y PREVISIÓN SOCIAL</t>
  </si>
  <si>
    <t xml:space="preserve">SECRETARÍA DE MEDIO AMBIENTE </t>
  </si>
  <si>
    <t>SECRETARÍA DEL CAMPO Y LA SEGURIDAD ALIMENTARIA</t>
  </si>
  <si>
    <t>REGISTRO PÚBLICO DE LA PROPIEDAD</t>
  </si>
  <si>
    <t>SECRETARÍA DE INCLUSIÓN E IGUALDAD DE GÉNERO</t>
  </si>
  <si>
    <t>Lunes a Viernes 19:00 a 7:00</t>
  </si>
  <si>
    <t>CENTRO DE JUSTICIA PENAL DE TECATE</t>
  </si>
  <si>
    <t>LOCALIDAD</t>
  </si>
  <si>
    <t>Sábado a Domingo 7:00 a 19:00</t>
  </si>
  <si>
    <t>Sábado  y  Domingo 19:00 a 7:00</t>
  </si>
  <si>
    <t>SUBRECAUDACIÓN AUXILIAR DE RENTAS MEXICALI</t>
  </si>
  <si>
    <t>SUBRECAUDACIÓN AUXILIAR DE RENTAS GUADALUPE VICTORIA</t>
  </si>
  <si>
    <t>SUBERECAUDACIÓN AUXILIAR DE RENTAS CIUDAD MORELOS</t>
  </si>
  <si>
    <t>SUBERECAUDACIÓN AUXILIAR DE RENTAS GONZALEZ ORTEGA</t>
  </si>
  <si>
    <t>SUBERECAUDACIÓN AUXILIAR DE RENTAS SAN FELIPE</t>
  </si>
  <si>
    <t>CENTRO DE CAPACITACIÓN</t>
  </si>
  <si>
    <t>MIGRACIÓN,APOSTILLADOS,ARCHIVO NOTARIAL,CARTAS NO ANTECEDENTES PENALES,TRAMITES CIUDADANOS</t>
  </si>
  <si>
    <t>SECRETARÍA DE LA HONESTIDAD Y LA FUNCION PUBLICA</t>
  </si>
  <si>
    <t>DIRECCIÓN</t>
  </si>
  <si>
    <t>EDIFICIO DEL PODER EJECUTIVO, CALZADA INDEPENDENCIA #944, CENTRO CIVICO, MEXICALI, B.C</t>
  </si>
  <si>
    <t>PRIMER PISO LADO SUR ( FILTRO SANITARIO )</t>
  </si>
  <si>
    <t>CALLE DEL HOSPITAL SN CENTRO CIVICO, MEXICALI, B.C.</t>
  </si>
  <si>
    <t>CASETA MÓVIL PLAYAS DE TIJUANA</t>
  </si>
  <si>
    <t>CASETA MÓVIL FEDERICO BENITEZ</t>
  </si>
  <si>
    <t>DR. HUMBERTO TORRES S/N CENTRO CIVICO, MEXICALI,B.C.</t>
  </si>
  <si>
    <t>CALLE DEL HOSPITAL S/N CENTRO CIVICO, MEXICALI,B.C.</t>
  </si>
  <si>
    <t>AVENIDA DE LOS PIONEROS SIN NUMERO</t>
  </si>
  <si>
    <t>IGNACIO COMONFORT Y RIO CULIACAN, CLONIA PROHOGAR MEXICALI,B.C.</t>
  </si>
  <si>
    <t>AV. YUGOSLAVIAS/N COLONIA SANTA ISABEL MEXICALI,B.C.</t>
  </si>
  <si>
    <t>EDIFICIO DEL PODER EJECUTIVO, CALZADA INDEPENDENICA # 994, CENTRO CIVICO, MEXICALI.B.C.</t>
  </si>
  <si>
    <t>PASAJE JANITZIO # 1057, CENTRO CIVICO, MEXICALI.B.C.</t>
  </si>
  <si>
    <t>VIA RAPIDA S/N COLONIA CORONA DEL ROSAL,TIJUANA B.C.</t>
  </si>
  <si>
    <t>VIA RAPIDA # 10252 ZONA DEL RIO TIJUANA, B.C.</t>
  </si>
  <si>
    <t xml:space="preserve"> AV. VIA RAPIDA PTE. DIEGO RIVERA Y ZONA URBANA RIO TIJUANA,B.C.</t>
  </si>
  <si>
    <t>CONSORCIO TECNOLOGICO CARRETERA LIBRE TIJUANA-TECATE KM. 26.5, EL FLORIDO TIJUANA, B.C.</t>
  </si>
  <si>
    <t>CARRETERA TRANSPENINSULAR ENSENADA- LAPAZ # 6500 EX EXEJIDO CHAPULTEPEC ENSENADA, B.C.</t>
  </si>
  <si>
    <t>AVENIDA "A" ENTRE 9 Y 10 FRACC. CIUDAD SAM QUINTIN, SAN QUINTIN, B.C.</t>
  </si>
  <si>
    <t>CALLE MISION DE SANTO DOMINGO # 1045 COLONIA EL DESCANSO TECATE,B.C.</t>
  </si>
  <si>
    <t>CENTRO DE GOBIERNO ROSARITO,B.C. CALLE JOSE HAROZ AGUILAR # 2004 FRACCIONAMIENTO VILLA TURISTICA PLAYAS DE ROSARITO.</t>
  </si>
  <si>
    <t>CALZA. INDEPENDENCIA Y PASEO DE LOS HEROES CENTRO CIVICO MEXICALI,B.C.</t>
  </si>
  <si>
    <t>PARADOR LA LAGUNA, CALZ. HECTOR TERAN TERAN # 2382 COL. XOCHIMILCO C.P. 21380  MEXICALI,B.C.</t>
  </si>
  <si>
    <t>AV. HIDALGO Y CALLE 8 GUADALUPE VICTORIA, B.C</t>
  </si>
  <si>
    <t>AV. MORELOS Y LEYES DE REFORMA # 512 POB. CD. MORELOS,B.C.</t>
  </si>
  <si>
    <t>CALLE 4TA Y CARRETERA A SAN LUIS RIO COLORADO DELEGACION GONZALEZ ORTEGA MEXICALI, B.C.</t>
  </si>
  <si>
    <t>AV. MAR CARIBE # 616 SEGUNDA SECCION SAN FELIPE, B.C.</t>
  </si>
  <si>
    <t>BLVD. MANUEL J CLOUTHER # 19724 COL. EL LAGO DEL CERRO COLORADO TIJUANA, B.C. FRENTE A PLAZA MONARCA</t>
  </si>
  <si>
    <t>CALLE PEDREGAL S/N PLAYAS, JARDINES PLAYAS  DE TIJUANA</t>
  </si>
  <si>
    <t>BLVD. FEDERICO BENITEZ # 1045 ENTRE ERMITA Y CALLEJON SANCHO PANZA COLONIA LOS ESPAÑOLES DELEGACION LA MESA</t>
  </si>
  <si>
    <t>POLIGONO I DE LA MANZANA 22 DE LA COLONIA 20 DE NOVIEMBRE. TIJUANA, BAJA CALIFORNIA.</t>
  </si>
  <si>
    <t>VIA RAPIDA, JOSE FIMBRES MORENO # 12651 COL. 20 DE NOVIEMBRE. TIJUANA, B.C.</t>
  </si>
  <si>
    <t>MISION SAN FRANCISCO S/N CENTRO DE GOBIERNO TECATE,B.C.</t>
  </si>
  <si>
    <t>CENTRO DE GOBIERNO CARRETERA TRANSPENINSULAR ENSENADA- LA PAZ # 6500 EX EJIDO CHAPULTEPEC ENSENADA, B.C.</t>
  </si>
  <si>
    <t>BLVD. LAS DUNAS Y CALLE RIVERA ENSENADA,B.C.</t>
  </si>
  <si>
    <t>AVENIDA PANFILO NATERA # 6400 COLONIA VILLA TIJUANA, B.C.</t>
  </si>
  <si>
    <t>CALLE CANADA # 7125 TERCERA ETAPA ZONA RIO TIJUANA, B.C. C.P. 22226</t>
  </si>
  <si>
    <t>AVENIDA SEBASTIAN LERDO DE TEJADA Y CALLE " E " # 1276 COL. NUEVA MEXICALI,B.C.</t>
  </si>
  <si>
    <t>CALLE J S/N CALZADA INDEPENDENCIA FRACC. CALAFIA. MEXICALI,B.C.</t>
  </si>
  <si>
    <t>RONDINERO PERIMETRAL A EQUIPO DIVERSO, EL SERVICIO SE REQUIERE EN DONDE LA MAQUINA RECICLADORA SE UBIQUE DENTRO DEL ESTADO</t>
  </si>
  <si>
    <t>AV. RIO YAQUI ESQUINA RIO COLORADO # 638  FRACC. LAS FUENTES MEXICALI,B.C.</t>
  </si>
  <si>
    <t>AV. ROMULO O" FARRIL # 938 CENTRO CIVICO MEXICALI,B.C.</t>
  </si>
  <si>
    <t>CALLE 9 SUR. ESQUINA 2 ORIENTE EDIFICIO S/N CD. INDUSTRAIL NUEVA TIJUANA</t>
  </si>
  <si>
    <t>KM. 22.5 CARRETERA MEXICALI-SAN  LUIS RIO COLORADO SONORA, EJIDO SINALOA, VALLE DE MEXICALI, B.C.</t>
  </si>
  <si>
    <t>CARRETERA MEXICALI-SAN LUIS RIO COLORADO SONORA, COL. MIGUEL ALEMAN MEXICALI,B.C.</t>
  </si>
  <si>
    <t>BLVD. AGUACALIENTE # 21939 FRACCIONAMIENTO EL PARAISO C.P. 22160 TIJUANA,B.C.</t>
  </si>
  <si>
    <t>AV. XAVIER VILLAURRUTIA # 1271, ZONA URBANA RIO TIJUANA C.P. 22010. TIJUANA,B.C.</t>
  </si>
  <si>
    <t>EDIFICIO LA NACIONAL, AV. JOSE MARIA MORELOS # 221 ZONA CENTRO MEXICALI,B.C.</t>
  </si>
  <si>
    <t>CARRETERA LIBRE TIJUANA KM 140 COLONIA PASO DEL AGUILA,B.C.</t>
  </si>
  <si>
    <t>CALZADA DE LOS PRESIDENTES # 1185 PROLONGACION AVENIDA DE LOS PIONEROS ZONA RIO NUEVO,MEXICALI,B.C</t>
  </si>
  <si>
    <t>CENTRO DE JUSTICIA PENAL DE MEXICALI</t>
  </si>
  <si>
    <t>PROLONGACION LIBRAMIENTO SUR # 1800, EX-EJIDO CHAPULTEPEC C.P. 22785 ENSENADA,B.C.</t>
  </si>
  <si>
    <t xml:space="preserve">VIA ORIENTE # 10252 ESQUINA CON CALLE JUAN RUIZ DE ALARCON, ZONA URBANA RIO TIJUANA.   </t>
  </si>
  <si>
    <t>SECRETARÍA DE ECONOMÍA E INNOVACION</t>
  </si>
  <si>
    <t xml:space="preserve">BLVD. DEFENSORES DE BAJA CALIFORNIA # 53 VENUSTIANO CARRANZA Y ELIAS CALLES LA VINITA C.P. 21460 TECATE,B.C. </t>
  </si>
  <si>
    <t>OFICIALÍA MAYOR DE GOBIERNO</t>
  </si>
  <si>
    <t xml:space="preserve">SECRETARÍA DE HACIENDA  </t>
  </si>
  <si>
    <t>ADMICARGA</t>
  </si>
  <si>
    <t>CENTRO HISTÓRICO</t>
  </si>
  <si>
    <t>PLAZA MONARCAS</t>
  </si>
  <si>
    <t>DESPACHO COBRANZA</t>
  </si>
  <si>
    <t>OFICINA GONZALEZ ORTEGA</t>
  </si>
  <si>
    <t>por definir</t>
  </si>
  <si>
    <t>BLVD. MANUEL J CLOUTHER # 18561 COL. EL LAGO C.P. 22210 TIJUANA, B.C.</t>
  </si>
  <si>
    <t>Lunes  a  Viernes 8:00 a 16:00</t>
  </si>
  <si>
    <t>POR DEFINIR</t>
  </si>
  <si>
    <t>TOTAL</t>
  </si>
  <si>
    <t>UBICACIÓN</t>
  </si>
  <si>
    <t>Tecate</t>
  </si>
  <si>
    <t>Tijuana</t>
  </si>
  <si>
    <t>Mexicali</t>
  </si>
  <si>
    <t>Ensenada</t>
  </si>
  <si>
    <t xml:space="preserve">TOTAL DE HORAS EJERCICIO 2023      </t>
  </si>
  <si>
    <t>Dependencia</t>
  </si>
  <si>
    <t>Municipio</t>
  </si>
  <si>
    <t>Personal</t>
  </si>
  <si>
    <t>Oficialía Mayor de Gobierno del Estado</t>
  </si>
  <si>
    <t>Rosarito</t>
  </si>
  <si>
    <t>Secretaría General de Gobierno</t>
  </si>
  <si>
    <t>Secretaría de Turismo</t>
  </si>
  <si>
    <t>Secretaría de Economía e Innovación</t>
  </si>
  <si>
    <t>SECRETARIA DE LA HONESTIDAD Y LA FUNCIÓN PUBLICA</t>
  </si>
  <si>
    <t>San Felipe</t>
  </si>
  <si>
    <t>Secretaría de Infraestructura y Desarrollo Urbano y Reordenamiento Territorial</t>
  </si>
  <si>
    <t>Secretaría de Hacienda</t>
  </si>
  <si>
    <t>Secretaría del Trabajo y Prevensión Social</t>
  </si>
  <si>
    <t>Secretaría de Inclusión e Igualdad de Género</t>
  </si>
  <si>
    <t>Secretaría de la Honestidad y la Función Pública</t>
  </si>
  <si>
    <t>Total</t>
  </si>
  <si>
    <t>Partida 1. Oficialía Mayor de Gobierno</t>
  </si>
  <si>
    <t xml:space="preserve">Partida 2. Secretaría de Hacienda </t>
  </si>
  <si>
    <t>Partida 3. Secretaría de Turismo</t>
  </si>
  <si>
    <t>Partida 4. Secretaría General de Gobierno</t>
  </si>
  <si>
    <t>Partida 5. Secretaría de Economía e Innovación</t>
  </si>
  <si>
    <t>Secretaría de Medio Ambiente</t>
  </si>
  <si>
    <t>Partida 6. Secretaría de Infraestructura y Desarrollo Urbano y Reordenamiento Territorial</t>
  </si>
  <si>
    <t>Partida 7. Secretaría del Trabajo y Prevensión Social</t>
  </si>
  <si>
    <t>Partida 8. Secretaría de Medio Ambiente</t>
  </si>
  <si>
    <t>Partida 10. Secretaría de Inclusión e Igualdad de Género</t>
  </si>
  <si>
    <t>Partida 11. Secretaría de la Honestidad y la Función Pública</t>
  </si>
  <si>
    <t>Registro Público</t>
  </si>
  <si>
    <t>Partida 12. Registro Público de la Propiedad</t>
  </si>
  <si>
    <t>Por Definir</t>
  </si>
  <si>
    <t>Lunes aViernes 7:00 a 16:00</t>
  </si>
  <si>
    <t>CONSORCIO</t>
  </si>
  <si>
    <t>Secretaría de Agricultura y Desarrollo Rural</t>
  </si>
  <si>
    <t>SAN FELIPE</t>
  </si>
  <si>
    <t>CONSORCIO TECNÓLOGICO CARRETERA LIBRE TIJUANA-TECATE KM. 26.5, EL FLORIDO TIJUANA, B.C.</t>
  </si>
  <si>
    <t>CONSORCIO TECNOLÓGICO/ SECRETARÍA DE ECONOMÍA</t>
  </si>
  <si>
    <t>Total de horas</t>
  </si>
  <si>
    <t>Lunes a Viernes 7:00 a 16:00</t>
  </si>
  <si>
    <t>Partida</t>
  </si>
  <si>
    <t>Total de Personal y horas destinadas para Servicio de Vigilancia en Gobierno del Estado</t>
  </si>
  <si>
    <t>SECRETARÍA DE TURISMO ENSENADA</t>
  </si>
  <si>
    <t>LÁZARO CÁRDENAS 1477, CENTRO. BAHÍA ENSENADA. CP.22800</t>
  </si>
  <si>
    <t>Partida 9. Secretaría de Agricultura y Desarrollo Rural</t>
  </si>
  <si>
    <t>Sabado a Domingo 7:00 a 19:00</t>
  </si>
  <si>
    <t>DEFENSORIA PUBLICA MEXICALI</t>
  </si>
  <si>
    <t>CALZ.DE LOS PRESIDENTES # 1185 ZONA RIO NUEVO MEXICALI</t>
  </si>
  <si>
    <t>CONSORCIO TECNOLÓGICO OFICIALIA MAYOR</t>
  </si>
  <si>
    <t>CONSORCIO TECNOLÓGICO SECRETARIA DE HACIENDA</t>
  </si>
  <si>
    <t>EDIFICIO PODER EJECUTIVO</t>
  </si>
  <si>
    <t>Viernes 19:00 a 2:00</t>
  </si>
  <si>
    <t>TOTAL DE ELEMENTOS</t>
  </si>
  <si>
    <t>* EDIFICIO PODER EJECUTIVO</t>
  </si>
  <si>
    <r>
      <rPr>
        <b/>
        <sz val="9"/>
        <color theme="1"/>
        <rFont val="Montserrat"/>
        <family val="3"/>
      </rPr>
      <t>NOTA 2:</t>
    </r>
    <r>
      <rPr>
        <sz val="9"/>
        <color theme="1"/>
        <rFont val="Montserrat"/>
        <family val="3"/>
      </rPr>
      <t xml:space="preserve"> OFICINA GONZALEZ ORTEGA ( EL SERVICIO  ES DE MAYO A DICIEMBRE )</t>
    </r>
  </si>
  <si>
    <r>
      <rPr>
        <b/>
        <sz val="9"/>
        <color theme="1"/>
        <rFont val="Montserrat"/>
        <family val="3"/>
      </rPr>
      <t>NOTA 3:</t>
    </r>
    <r>
      <rPr>
        <sz val="9"/>
        <color theme="1"/>
        <rFont val="Montserrat"/>
        <family val="3"/>
      </rPr>
      <t xml:space="preserve"> DESPACHO COBRANZA ( EL SERVICIO  ES DE JUNIO A DICIEMBRE )</t>
    </r>
  </si>
  <si>
    <r>
      <rPr>
        <b/>
        <sz val="9"/>
        <color theme="1"/>
        <rFont val="Montserrat"/>
        <family val="3"/>
      </rPr>
      <t>NOTA 4:</t>
    </r>
    <r>
      <rPr>
        <sz val="9"/>
        <color theme="1"/>
        <rFont val="Montserrat"/>
        <family val="3"/>
      </rPr>
      <t xml:space="preserve"> PLAZA MONARCA ( EL SERVICIO  ES DE JUNIO A DICIEMBRE )</t>
    </r>
  </si>
  <si>
    <t>Partida 13. Consejería Jurídica</t>
  </si>
  <si>
    <t>Lunes a viernes 8:00 a 17:00</t>
  </si>
  <si>
    <t>Consejería Jurídica</t>
  </si>
  <si>
    <t>* SUBERECAUDACIÓN AUXILIAR DE RENTAS GONZALEZ ORTEGA</t>
  </si>
  <si>
    <t>* DESPACHO COBRANZA</t>
  </si>
  <si>
    <t>* PLAZA MONARCAS</t>
  </si>
  <si>
    <t>CONTRATO DE PRESTACION DE SERVICIO 01 DE MAYO AL 31 DE DICIEMBRE 2023</t>
  </si>
  <si>
    <t>TOTAL DE HORAS</t>
  </si>
  <si>
    <t>CONSEJERÍA JURÍDICA</t>
  </si>
  <si>
    <r>
      <rPr>
        <b/>
        <sz val="11"/>
        <color theme="1"/>
        <rFont val="Calibri"/>
        <family val="2"/>
        <scheme val="minor"/>
      </rPr>
      <t>NOTA 1:</t>
    </r>
    <r>
      <rPr>
        <sz val="11"/>
        <color theme="1"/>
        <rFont val="Calibri"/>
        <family val="2"/>
        <scheme val="minor"/>
      </rPr>
      <t xml:space="preserve"> DESPACHO COBRANZA ( EL SERVICIO  ES DE JUNIO A DICIEMBRE )</t>
    </r>
  </si>
  <si>
    <r>
      <rPr>
        <b/>
        <sz val="11"/>
        <color theme="1"/>
        <rFont val="Calibri"/>
        <family val="2"/>
        <scheme val="minor"/>
      </rPr>
      <t>NOTA 2:</t>
    </r>
    <r>
      <rPr>
        <sz val="11"/>
        <color theme="1"/>
        <rFont val="Calibri"/>
        <family val="2"/>
        <scheme val="minor"/>
      </rPr>
      <t xml:space="preserve"> PLAZA MONARCA ( EL SERVICIO  ES DE JUNIO A DICIEMBRE )</t>
    </r>
  </si>
  <si>
    <t>TOTAL DÍAS 01 DE MAYO A 31 DE DICIEMBRE DE 2023</t>
  </si>
  <si>
    <t>TOTAL DE HORAS               01 DE MAYO A 31 DE DICIEMBRE DE 2023</t>
  </si>
  <si>
    <r>
      <rPr>
        <b/>
        <sz val="11"/>
        <rFont val="Calibri"/>
        <family val="2"/>
        <scheme val="minor"/>
      </rPr>
      <t>NOTA 3:</t>
    </r>
    <r>
      <rPr>
        <sz val="1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EL DIA 15 DE SEPTIEMBRE DEL 2023 SE REQUIEREN DE 12 ELEMENTOS ADICIONALES POR UNICA OCASIÓN EN EL EDIFICIO DEL PODER EJECUTIVO</t>
    </r>
  </si>
  <si>
    <t>Partida 14. Seguridad Ciudadana</t>
  </si>
  <si>
    <t>BACHILLERATO MILITARIZADO. GRAL BORDES MANGEL</t>
  </si>
  <si>
    <t>CALLE PRIVADA NATURA NO. 1734-0. SECCIÓN BOSQUES. FRACCIONAMIENTO NATURA</t>
  </si>
  <si>
    <t>Seguridad Ciudadana</t>
  </si>
  <si>
    <t>Del  01 Mayo  Al 31 de Dicembre 2023</t>
  </si>
  <si>
    <t xml:space="preserve">TOTAL DE HORAS 01 MAYO AL 31 DIC. 2023 </t>
  </si>
  <si>
    <t>AEROPUERTO INTERNACIONAL DE SAN FELIPE</t>
  </si>
  <si>
    <t>AEROPUERTO KM 13, 21850 SAN FELÍPE, B.C.</t>
  </si>
  <si>
    <t xml:space="preserve">TOTAL DE HORAS 01 MAYO AL 31 MZO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</si>
</sst>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b/>
      <sz val="10"/>
      <color theme="0"/>
      <name val="Montserrat"/>
      <family val="3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4"/>
      <color rgb="FFC00000"/>
      <name val="Montserrat"/>
      <family val="3"/>
    </font>
    <font>
      <b/>
      <sz val="11"/>
      <color theme="1"/>
      <name val="Montserrat"/>
      <family val="3"/>
    </font>
    <font>
      <sz val="10"/>
      <color rgb="FF3F3F76"/>
      <name val="Montserrat"/>
      <family val="3"/>
    </font>
    <font>
      <sz val="10"/>
      <color rgb="FF006100"/>
      <name val="Montserrat"/>
      <family val="3"/>
    </font>
    <font>
      <sz val="10"/>
      <name val="Montserrat"/>
      <family val="3"/>
    </font>
    <font>
      <sz val="8"/>
      <color theme="1"/>
      <name val="Montserrat"/>
      <family val="3"/>
    </font>
    <font>
      <b/>
      <sz val="8"/>
      <color theme="1"/>
      <name val="Montserrat"/>
      <family val="3"/>
    </font>
    <font>
      <sz val="8"/>
      <color rgb="FF3F3F76"/>
      <name val="Montserrat"/>
      <family val="3"/>
    </font>
    <font>
      <sz val="8"/>
      <color rgb="FF006100"/>
      <name val="Montserrat"/>
      <family val="3"/>
    </font>
    <font>
      <sz val="8"/>
      <name val="Montserrat"/>
      <family val="3"/>
    </font>
    <font>
      <sz val="9"/>
      <color theme="1"/>
      <name val="Montserrat"/>
      <family val="3"/>
    </font>
    <font>
      <b/>
      <sz val="9"/>
      <color theme="1"/>
      <name val="Montserrat"/>
      <family val="3"/>
    </font>
    <font>
      <b/>
      <sz val="12"/>
      <color theme="0"/>
      <name val="Montserrat"/>
      <family val="3"/>
    </font>
    <font>
      <b/>
      <sz val="14"/>
      <color theme="1"/>
      <name val="Montserrat"/>
      <family val="3"/>
    </font>
    <font>
      <sz val="14"/>
      <color theme="1"/>
      <name val="Montserrat"/>
      <family val="3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Montserrat"/>
      <family val="3"/>
    </font>
    <font>
      <sz val="11"/>
      <color theme="0"/>
      <name val="Calibri"/>
      <family val="2"/>
      <scheme val="minor"/>
    </font>
    <font>
      <b/>
      <sz val="8"/>
      <color theme="0"/>
      <name val="Montserrat"/>
      <family val="3"/>
    </font>
  </fonts>
  <fills count="10">
    <fill>
      <patternFill patternType="none"/>
    </fill>
    <fill>
      <patternFill patternType="gray125"/>
    </fill>
    <fill>
      <patternFill patternType="solid">
        <fgColor rgb="FF6A1C32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4" fillId="3" borderId="0" applyNumberFormat="0" applyBorder="0" applyAlignment="0" applyProtection="0"/>
    <xf numFmtId="0" fontId="5" fillId="4" borderId="2" applyNumberFormat="0" applyAlignment="0" applyProtection="0"/>
  </cellStyleXfs>
  <cellXfs count="16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2" fillId="5" borderId="1" xfId="0" applyFont="1" applyFill="1" applyBorder="1"/>
    <xf numFmtId="0" fontId="8" fillId="5" borderId="1" xfId="3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/>
    </xf>
    <xf numFmtId="0" fontId="13" fillId="5" borderId="1" xfId="3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5" fillId="5" borderId="1" xfId="0" applyFont="1" applyFill="1" applyBorder="1" applyAlignment="1">
      <alignment horizontal="center" wrapText="1"/>
    </xf>
    <xf numFmtId="0" fontId="0" fillId="0" borderId="0" xfId="0" applyBorder="1"/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wrapText="1"/>
    </xf>
    <xf numFmtId="0" fontId="10" fillId="5" borderId="1" xfId="0" applyFont="1" applyFill="1" applyBorder="1" applyAlignment="1">
      <alignment horizontal="center" wrapText="1"/>
    </xf>
    <xf numFmtId="44" fontId="0" fillId="0" borderId="0" xfId="1" applyFont="1"/>
    <xf numFmtId="0" fontId="7" fillId="0" borderId="0" xfId="0" applyFont="1" applyAlignment="1">
      <alignment horizontal="center"/>
    </xf>
    <xf numFmtId="0" fontId="12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/>
    </xf>
    <xf numFmtId="0" fontId="0" fillId="5" borderId="0" xfId="0" applyFill="1"/>
    <xf numFmtId="0" fontId="2" fillId="5" borderId="0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8" fillId="6" borderId="6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shrinkToFit="1"/>
    </xf>
    <xf numFmtId="0" fontId="7" fillId="0" borderId="0" xfId="0" applyFont="1" applyAlignment="1">
      <alignment horizontal="center"/>
    </xf>
    <xf numFmtId="0" fontId="11" fillId="5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8" fillId="6" borderId="5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7" fillId="0" borderId="0" xfId="0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5" xfId="0" applyFont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 vertical="center" wrapText="1"/>
    </xf>
    <xf numFmtId="0" fontId="11" fillId="0" borderId="0" xfId="0" applyFont="1"/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/>
    </xf>
    <xf numFmtId="0" fontId="9" fillId="7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4" fillId="5" borderId="5" xfId="2" applyFont="1" applyFill="1" applyBorder="1" applyAlignment="1">
      <alignment horizontal="center" wrapText="1"/>
    </xf>
    <xf numFmtId="0" fontId="14" fillId="5" borderId="1" xfId="2" applyFont="1" applyFill="1" applyBorder="1" applyAlignment="1">
      <alignment horizontal="center" wrapText="1"/>
    </xf>
    <xf numFmtId="0" fontId="0" fillId="0" borderId="0" xfId="0" applyAlignment="1"/>
    <xf numFmtId="0" fontId="11" fillId="5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5" borderId="0" xfId="0" applyFill="1" applyAlignment="1">
      <alignment vertical="center"/>
    </xf>
    <xf numFmtId="0" fontId="11" fillId="5" borderId="4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left" vertical="center" wrapText="1" shrinkToFit="1"/>
    </xf>
    <xf numFmtId="0" fontId="11" fillId="0" borderId="0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7" fillId="0" borderId="0" xfId="0" applyFont="1"/>
    <xf numFmtId="0" fontId="11" fillId="5" borderId="4" xfId="0" applyFont="1" applyFill="1" applyBorder="1" applyAlignment="1">
      <alignment horizontal="center" wrapText="1"/>
    </xf>
    <xf numFmtId="0" fontId="17" fillId="8" borderId="7" xfId="0" applyFont="1" applyFill="1" applyBorder="1" applyAlignment="1">
      <alignment horizontal="center" vertical="center" wrapText="1"/>
    </xf>
    <xf numFmtId="0" fontId="17" fillId="8" borderId="0" xfId="0" applyFont="1" applyFill="1" applyAlignment="1">
      <alignment horizontal="center" vertical="center"/>
    </xf>
    <xf numFmtId="0" fontId="24" fillId="8" borderId="7" xfId="0" applyFont="1" applyFill="1" applyBorder="1" applyAlignment="1">
      <alignment horizontal="center" vertical="center" wrapText="1"/>
    </xf>
    <xf numFmtId="0" fontId="24" fillId="8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11" fillId="9" borderId="1" xfId="0" applyFont="1" applyFill="1" applyBorder="1" applyAlignment="1">
      <alignment horizontal="center" wrapText="1"/>
    </xf>
    <xf numFmtId="0" fontId="0" fillId="9" borderId="1" xfId="0" applyFill="1" applyBorder="1" applyAlignment="1">
      <alignment horizontal="center"/>
    </xf>
    <xf numFmtId="0" fontId="12" fillId="9" borderId="1" xfId="0" applyFont="1" applyFill="1" applyBorder="1" applyAlignment="1">
      <alignment horizontal="center" wrapText="1"/>
    </xf>
    <xf numFmtId="0" fontId="12" fillId="9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 wrapText="1" shrinkToFit="1"/>
    </xf>
    <xf numFmtId="0" fontId="2" fillId="5" borderId="1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2" fillId="9" borderId="5" xfId="0" applyFont="1" applyFill="1" applyBorder="1" applyAlignment="1">
      <alignment horizontal="center" wrapText="1"/>
    </xf>
    <xf numFmtId="0" fontId="12" fillId="9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left" vertical="center" wrapText="1" shrinkToFit="1"/>
    </xf>
    <xf numFmtId="0" fontId="3" fillId="2" borderId="8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/>
    </xf>
    <xf numFmtId="0" fontId="11" fillId="5" borderId="10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 vertical="center"/>
    </xf>
    <xf numFmtId="0" fontId="25" fillId="0" borderId="0" xfId="0" applyFont="1" applyBorder="1"/>
    <xf numFmtId="0" fontId="26" fillId="0" borderId="0" xfId="0" applyFont="1" applyFill="1" applyBorder="1" applyAlignment="1">
      <alignment horizontal="center" wrapText="1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wrapText="1"/>
    </xf>
    <xf numFmtId="0" fontId="16" fillId="7" borderId="1" xfId="0" applyFont="1" applyFill="1" applyBorder="1" applyAlignment="1">
      <alignment horizontal="center" wrapText="1"/>
    </xf>
    <xf numFmtId="0" fontId="16" fillId="7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 wrapText="1"/>
    </xf>
    <xf numFmtId="0" fontId="11" fillId="7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 wrapText="1" shrinkToFit="1"/>
    </xf>
    <xf numFmtId="0" fontId="0" fillId="0" borderId="0" xfId="0" applyAlignment="1">
      <alignment horizontal="left"/>
    </xf>
    <xf numFmtId="0" fontId="2" fillId="5" borderId="4" xfId="0" applyFont="1" applyFill="1" applyBorder="1" applyAlignment="1">
      <alignment horizontal="left" vertical="center" wrapText="1" shrinkToFit="1"/>
    </xf>
    <xf numFmtId="0" fontId="2" fillId="5" borderId="5" xfId="0" applyFont="1" applyFill="1" applyBorder="1" applyAlignment="1">
      <alignment horizontal="left" vertical="center" wrapText="1" shrinkToFit="1"/>
    </xf>
    <xf numFmtId="0" fontId="2" fillId="7" borderId="1" xfId="0" applyFont="1" applyFill="1" applyBorder="1" applyAlignment="1">
      <alignment horizontal="left" vertical="center" wrapText="1" shrinkToFit="1"/>
    </xf>
    <xf numFmtId="0" fontId="2" fillId="7" borderId="4" xfId="0" applyFont="1" applyFill="1" applyBorder="1" applyAlignment="1">
      <alignment horizontal="left" vertical="center" wrapText="1" shrinkToFit="1"/>
    </xf>
    <xf numFmtId="0" fontId="2" fillId="7" borderId="5" xfId="0" applyFont="1" applyFill="1" applyBorder="1" applyAlignment="1">
      <alignment horizontal="left" vertical="center" wrapText="1" shrinkToFit="1"/>
    </xf>
    <xf numFmtId="0" fontId="2" fillId="7" borderId="1" xfId="0" applyFont="1" applyFill="1" applyBorder="1" applyAlignment="1">
      <alignment horizontal="center" vertical="center" wrapText="1" shrinkToFit="1"/>
    </xf>
    <xf numFmtId="0" fontId="2" fillId="5" borderId="1" xfId="0" applyFont="1" applyFill="1" applyBorder="1" applyAlignment="1">
      <alignment horizontal="left" vertical="center" shrinkToFit="1"/>
    </xf>
    <xf numFmtId="0" fontId="2" fillId="5" borderId="1" xfId="0" applyFont="1" applyFill="1" applyBorder="1" applyAlignment="1">
      <alignment horizontal="center" vertical="center" wrapText="1" shrinkToFit="1"/>
    </xf>
    <xf numFmtId="0" fontId="7" fillId="0" borderId="0" xfId="0" applyFont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 shrinkToFit="1"/>
    </xf>
    <xf numFmtId="0" fontId="11" fillId="5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 shrinkToFit="1"/>
    </xf>
    <xf numFmtId="0" fontId="19" fillId="0" borderId="0" xfId="0" applyFont="1" applyBorder="1" applyAlignment="1">
      <alignment horizontal="center"/>
    </xf>
    <xf numFmtId="0" fontId="11" fillId="0" borderId="1" xfId="0" applyFont="1" applyFill="1" applyBorder="1" applyAlignment="1">
      <alignment horizontal="left" vertical="center" shrinkToFit="1"/>
    </xf>
    <xf numFmtId="0" fontId="11" fillId="0" borderId="4" xfId="0" applyFont="1" applyFill="1" applyBorder="1" applyAlignment="1">
      <alignment horizontal="left" vertical="center" wrapText="1" shrinkToFit="1"/>
    </xf>
    <xf numFmtId="0" fontId="11" fillId="5" borderId="4" xfId="0" applyFont="1" applyFill="1" applyBorder="1" applyAlignment="1">
      <alignment horizontal="left" vertical="center" wrapText="1" shrinkToFit="1"/>
    </xf>
    <xf numFmtId="0" fontId="11" fillId="5" borderId="5" xfId="0" applyFont="1" applyFill="1" applyBorder="1" applyAlignment="1">
      <alignment horizontal="left" vertical="center" wrapText="1" shrinkToFit="1"/>
    </xf>
    <xf numFmtId="0" fontId="16" fillId="0" borderId="0" xfId="0" applyFont="1" applyAlignment="1">
      <alignment horizontal="left"/>
    </xf>
    <xf numFmtId="0" fontId="11" fillId="0" borderId="5" xfId="0" applyFont="1" applyFill="1" applyBorder="1" applyAlignment="1">
      <alignment horizontal="left" vertical="center" wrapText="1" shrinkToFit="1"/>
    </xf>
    <xf numFmtId="0" fontId="11" fillId="5" borderId="1" xfId="0" applyFont="1" applyFill="1" applyBorder="1" applyAlignment="1">
      <alignment horizontal="center" vertical="center" wrapText="1" shrinkToFit="1"/>
    </xf>
    <xf numFmtId="0" fontId="11" fillId="5" borderId="5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vertical="center" wrapText="1" shrinkToFit="1"/>
    </xf>
    <xf numFmtId="0" fontId="16" fillId="0" borderId="1" xfId="0" applyFont="1" applyFill="1" applyBorder="1" applyAlignment="1">
      <alignment horizontal="left" vertical="center" wrapText="1" shrinkToFit="1"/>
    </xf>
    <xf numFmtId="0" fontId="11" fillId="7" borderId="1" xfId="0" applyFont="1" applyFill="1" applyBorder="1" applyAlignment="1">
      <alignment horizontal="center" vertical="center" wrapText="1" shrinkToFit="1"/>
    </xf>
    <xf numFmtId="0" fontId="16" fillId="7" borderId="4" xfId="0" applyFont="1" applyFill="1" applyBorder="1" applyAlignment="1">
      <alignment horizontal="left" vertical="center" wrapText="1" shrinkToFit="1"/>
    </xf>
    <xf numFmtId="0" fontId="16" fillId="7" borderId="5" xfId="0" applyFont="1" applyFill="1" applyBorder="1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">
    <cellStyle name="Bueno" xfId="2" builtinId="26"/>
    <cellStyle name="Entrada" xfId="3" builtinId="20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6A1C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180975</xdr:colOff>
      <xdr:row>9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4286250" y="315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6591300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23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25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15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16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25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38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4" name="3 CuadroTexto"/>
        <xdr:cNvSpPr txBox="1"/>
      </xdr:nvSpPr>
      <xdr:spPr>
        <a:xfrm>
          <a:off x="6591300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</xdr:row>
      <xdr:rowOff>0</xdr:rowOff>
    </xdr:from>
    <xdr:ext cx="184731" cy="264560"/>
    <xdr:sp macro="" textlink="">
      <xdr:nvSpPr>
        <xdr:cNvPr id="1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</xdr:row>
      <xdr:rowOff>0</xdr:rowOff>
    </xdr:from>
    <xdr:ext cx="184731" cy="264560"/>
    <xdr:sp macro="" textlink="">
      <xdr:nvSpPr>
        <xdr:cNvPr id="1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</xdr:row>
      <xdr:rowOff>0</xdr:rowOff>
    </xdr:from>
    <xdr:ext cx="184731" cy="264560"/>
    <xdr:sp macro="" textlink="">
      <xdr:nvSpPr>
        <xdr:cNvPr id="1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20</xdr:row>
      <xdr:rowOff>0</xdr:rowOff>
    </xdr:from>
    <xdr:ext cx="184731" cy="264560"/>
    <xdr:sp macro="" textlink="">
      <xdr:nvSpPr>
        <xdr:cNvPr id="1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3" name="3 CuadroTexto"/>
        <xdr:cNvSpPr txBox="1"/>
      </xdr:nvSpPr>
      <xdr:spPr>
        <a:xfrm>
          <a:off x="3362325" y="11572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3362325" y="14944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180975</xdr:colOff>
      <xdr:row>3</xdr:row>
      <xdr:rowOff>0</xdr:rowOff>
    </xdr:from>
    <xdr:ext cx="184731" cy="264560"/>
    <xdr:sp macro="" textlink="">
      <xdr:nvSpPr>
        <xdr:cNvPr id="5" name="3 CuadroTexto"/>
        <xdr:cNvSpPr txBox="1"/>
      </xdr:nvSpPr>
      <xdr:spPr>
        <a:xfrm>
          <a:off x="3362325" y="17421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8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17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21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1676400" y="2209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21</xdr:row>
      <xdr:rowOff>0</xdr:rowOff>
    </xdr:from>
    <xdr:ext cx="184731" cy="264560"/>
    <xdr:sp macro="" textlink="">
      <xdr:nvSpPr>
        <xdr:cNvPr id="13" name="3 CuadroTexto"/>
        <xdr:cNvSpPr txBox="1"/>
      </xdr:nvSpPr>
      <xdr:spPr>
        <a:xfrm>
          <a:off x="1676400" y="2209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1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</xdr:row>
      <xdr:rowOff>0</xdr:rowOff>
    </xdr:from>
    <xdr:ext cx="184731" cy="264560"/>
    <xdr:sp macro="" textlink="">
      <xdr:nvSpPr>
        <xdr:cNvPr id="16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</xdr:row>
      <xdr:rowOff>0</xdr:rowOff>
    </xdr:from>
    <xdr:ext cx="184731" cy="264560"/>
    <xdr:sp macro="" textlink="">
      <xdr:nvSpPr>
        <xdr:cNvPr id="17" name="3 CuadroTexto"/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22</xdr:row>
      <xdr:rowOff>0</xdr:rowOff>
    </xdr:from>
    <xdr:ext cx="184731" cy="264560"/>
    <xdr:sp macro="" textlink="">
      <xdr:nvSpPr>
        <xdr:cNvPr id="21" name="3 CuadroTexto"/>
        <xdr:cNvSpPr txBox="1"/>
      </xdr:nvSpPr>
      <xdr:spPr>
        <a:xfrm>
          <a:off x="1676400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22</xdr:row>
      <xdr:rowOff>0</xdr:rowOff>
    </xdr:from>
    <xdr:ext cx="184731" cy="264560"/>
    <xdr:sp macro="" textlink="">
      <xdr:nvSpPr>
        <xdr:cNvPr id="22" name="3 CuadroTexto"/>
        <xdr:cNvSpPr txBox="1"/>
      </xdr:nvSpPr>
      <xdr:spPr>
        <a:xfrm>
          <a:off x="1676400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46</xdr:row>
      <xdr:rowOff>0</xdr:rowOff>
    </xdr:from>
    <xdr:ext cx="184731" cy="264560"/>
    <xdr:sp macro="" textlink="">
      <xdr:nvSpPr>
        <xdr:cNvPr id="25" name="3 CuadroTexto"/>
        <xdr:cNvSpPr txBox="1"/>
      </xdr:nvSpPr>
      <xdr:spPr>
        <a:xfrm>
          <a:off x="1676400" y="945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46</xdr:row>
      <xdr:rowOff>0</xdr:rowOff>
    </xdr:from>
    <xdr:ext cx="184731" cy="264560"/>
    <xdr:sp macro="" textlink="">
      <xdr:nvSpPr>
        <xdr:cNvPr id="26" name="3 CuadroTexto"/>
        <xdr:cNvSpPr txBox="1"/>
      </xdr:nvSpPr>
      <xdr:spPr>
        <a:xfrm>
          <a:off x="1676400" y="945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2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1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63</xdr:row>
      <xdr:rowOff>0</xdr:rowOff>
    </xdr:from>
    <xdr:ext cx="184731" cy="264560"/>
    <xdr:sp macro="" textlink="">
      <xdr:nvSpPr>
        <xdr:cNvPr id="34" name="3 CuadroTexto"/>
        <xdr:cNvSpPr txBox="1"/>
      </xdr:nvSpPr>
      <xdr:spPr>
        <a:xfrm>
          <a:off x="1676400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3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74</xdr:row>
      <xdr:rowOff>0</xdr:rowOff>
    </xdr:from>
    <xdr:ext cx="184731" cy="264560"/>
    <xdr:sp macro="" textlink="">
      <xdr:nvSpPr>
        <xdr:cNvPr id="38" name="3 CuadroTexto"/>
        <xdr:cNvSpPr txBox="1"/>
      </xdr:nvSpPr>
      <xdr:spPr>
        <a:xfrm>
          <a:off x="1676400" y="1634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74</xdr:row>
      <xdr:rowOff>0</xdr:rowOff>
    </xdr:from>
    <xdr:ext cx="184731" cy="264560"/>
    <xdr:sp macro="" textlink="">
      <xdr:nvSpPr>
        <xdr:cNvPr id="39" name="3 CuadroTexto"/>
        <xdr:cNvSpPr txBox="1"/>
      </xdr:nvSpPr>
      <xdr:spPr>
        <a:xfrm>
          <a:off x="1676400" y="1634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81</xdr:row>
      <xdr:rowOff>0</xdr:rowOff>
    </xdr:from>
    <xdr:ext cx="184731" cy="264560"/>
    <xdr:sp macro="" textlink="">
      <xdr:nvSpPr>
        <xdr:cNvPr id="41" name="3 CuadroTexto"/>
        <xdr:cNvSpPr txBox="1"/>
      </xdr:nvSpPr>
      <xdr:spPr>
        <a:xfrm>
          <a:off x="1676400" y="1954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81</xdr:row>
      <xdr:rowOff>0</xdr:rowOff>
    </xdr:from>
    <xdr:ext cx="184731" cy="264560"/>
    <xdr:sp macro="" textlink="">
      <xdr:nvSpPr>
        <xdr:cNvPr id="42" name="3 CuadroTexto"/>
        <xdr:cNvSpPr txBox="1"/>
      </xdr:nvSpPr>
      <xdr:spPr>
        <a:xfrm>
          <a:off x="1676400" y="1954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90</xdr:row>
      <xdr:rowOff>0</xdr:rowOff>
    </xdr:from>
    <xdr:ext cx="184731" cy="264560"/>
    <xdr:sp macro="" textlink="">
      <xdr:nvSpPr>
        <xdr:cNvPr id="45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90</xdr:row>
      <xdr:rowOff>0</xdr:rowOff>
    </xdr:from>
    <xdr:ext cx="184731" cy="264560"/>
    <xdr:sp macro="" textlink="">
      <xdr:nvSpPr>
        <xdr:cNvPr id="46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4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86</xdr:row>
      <xdr:rowOff>0</xdr:rowOff>
    </xdr:from>
    <xdr:ext cx="184731" cy="264560"/>
    <xdr:sp macro="" textlink="">
      <xdr:nvSpPr>
        <xdr:cNvPr id="48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86</xdr:row>
      <xdr:rowOff>0</xdr:rowOff>
    </xdr:from>
    <xdr:ext cx="184731" cy="264560"/>
    <xdr:sp macro="" textlink="">
      <xdr:nvSpPr>
        <xdr:cNvPr id="49" name="3 CuadroTexto"/>
        <xdr:cNvSpPr txBox="1"/>
      </xdr:nvSpPr>
      <xdr:spPr>
        <a:xfrm>
          <a:off x="1676400" y="2175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22</xdr:row>
      <xdr:rowOff>0</xdr:rowOff>
    </xdr:from>
    <xdr:ext cx="184731" cy="264560"/>
    <xdr:sp macro="" textlink="">
      <xdr:nvSpPr>
        <xdr:cNvPr id="50" name="3 CuadroTexto"/>
        <xdr:cNvSpPr txBox="1"/>
      </xdr:nvSpPr>
      <xdr:spPr>
        <a:xfrm>
          <a:off x="1676400" y="6934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22</xdr:row>
      <xdr:rowOff>0</xdr:rowOff>
    </xdr:from>
    <xdr:ext cx="184731" cy="264560"/>
    <xdr:sp macro="" textlink="">
      <xdr:nvSpPr>
        <xdr:cNvPr id="51" name="3 CuadroTexto"/>
        <xdr:cNvSpPr txBox="1"/>
      </xdr:nvSpPr>
      <xdr:spPr>
        <a:xfrm>
          <a:off x="1676400" y="6934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3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4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5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6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7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9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0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58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0</xdr:row>
      <xdr:rowOff>0</xdr:rowOff>
    </xdr:from>
    <xdr:ext cx="184731" cy="264560"/>
    <xdr:sp macro="" textlink="">
      <xdr:nvSpPr>
        <xdr:cNvPr id="62" name="3 CuadroTexto"/>
        <xdr:cNvSpPr txBox="1"/>
      </xdr:nvSpPr>
      <xdr:spPr>
        <a:xfrm>
          <a:off x="6591300" y="2076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96</xdr:row>
      <xdr:rowOff>0</xdr:rowOff>
    </xdr:from>
    <xdr:ext cx="184731" cy="264560"/>
    <xdr:sp macro="" textlink="">
      <xdr:nvSpPr>
        <xdr:cNvPr id="61" name="3 CuadroTexto"/>
        <xdr:cNvSpPr txBox="1"/>
      </xdr:nvSpPr>
      <xdr:spPr>
        <a:xfrm>
          <a:off x="1782907" y="249987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96</xdr:row>
      <xdr:rowOff>0</xdr:rowOff>
    </xdr:from>
    <xdr:ext cx="184731" cy="264560"/>
    <xdr:sp macro="" textlink="">
      <xdr:nvSpPr>
        <xdr:cNvPr id="63" name="3 CuadroTexto"/>
        <xdr:cNvSpPr txBox="1"/>
      </xdr:nvSpPr>
      <xdr:spPr>
        <a:xfrm>
          <a:off x="1782907" y="249987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102</xdr:row>
      <xdr:rowOff>0</xdr:rowOff>
    </xdr:from>
    <xdr:ext cx="184731" cy="264560"/>
    <xdr:sp macro="" textlink="">
      <xdr:nvSpPr>
        <xdr:cNvPr id="64" name="3 CuadroTexto"/>
        <xdr:cNvSpPr txBox="1"/>
      </xdr:nvSpPr>
      <xdr:spPr>
        <a:xfrm>
          <a:off x="1782907" y="27016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1</xdr:col>
      <xdr:colOff>180975</xdr:colOff>
      <xdr:row>102</xdr:row>
      <xdr:rowOff>0</xdr:rowOff>
    </xdr:from>
    <xdr:ext cx="184731" cy="264560"/>
    <xdr:sp macro="" textlink="">
      <xdr:nvSpPr>
        <xdr:cNvPr id="65" name="3 CuadroTexto"/>
        <xdr:cNvSpPr txBox="1"/>
      </xdr:nvSpPr>
      <xdr:spPr>
        <a:xfrm>
          <a:off x="1782907" y="27016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zoomScaleNormal="100" workbookViewId="0">
      <selection activeCell="F158" sqref="F158"/>
    </sheetView>
  </sheetViews>
  <sheetFormatPr baseColWidth="10" defaultRowHeight="15" x14ac:dyDescent="0.25"/>
  <cols>
    <col min="1" max="1" width="31.85546875" customWidth="1"/>
    <col min="2" max="2" width="31.85546875" style="3" customWidth="1"/>
    <col min="3" max="3" width="18.7109375" style="2" customWidth="1"/>
    <col min="4" max="4" width="16.85546875" customWidth="1"/>
    <col min="5" max="5" width="12.7109375" customWidth="1"/>
    <col min="6" max="6" width="12.42578125" customWidth="1"/>
    <col min="7" max="7" width="14.5703125" style="1" customWidth="1"/>
    <col min="8" max="8" width="24" bestFit="1" customWidth="1"/>
    <col min="9" max="9" width="26.5703125" bestFit="1" customWidth="1"/>
    <col min="10" max="10" width="15.85546875" bestFit="1" customWidth="1"/>
  </cols>
  <sheetData>
    <row r="1" spans="1:10" ht="18" x14ac:dyDescent="0.3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</row>
    <row r="2" spans="1:10" ht="18" x14ac:dyDescent="0.35">
      <c r="A2" s="135" t="s">
        <v>1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0" ht="18" x14ac:dyDescent="0.35">
      <c r="A3" s="135" t="s">
        <v>2</v>
      </c>
      <c r="B3" s="135"/>
      <c r="C3" s="135"/>
      <c r="D3" s="135"/>
      <c r="E3" s="135"/>
      <c r="F3" s="135"/>
      <c r="G3" s="135"/>
      <c r="H3" s="135"/>
      <c r="I3" s="135"/>
      <c r="J3" s="135"/>
    </row>
    <row r="4" spans="1:10" ht="18" x14ac:dyDescent="0.35">
      <c r="A4" s="135" t="s">
        <v>223</v>
      </c>
      <c r="B4" s="135"/>
      <c r="C4" s="135"/>
      <c r="D4" s="135"/>
      <c r="E4" s="135"/>
      <c r="F4" s="135"/>
      <c r="G4" s="135"/>
      <c r="H4" s="135"/>
      <c r="I4" s="135"/>
      <c r="J4" s="135"/>
    </row>
    <row r="5" spans="1:10" ht="18.75" customHeight="1" x14ac:dyDescent="0.25">
      <c r="A5" s="136"/>
      <c r="B5" s="136"/>
      <c r="C5" s="136"/>
      <c r="D5" s="136"/>
      <c r="E5" s="136"/>
      <c r="F5" s="136"/>
      <c r="G5" s="136"/>
      <c r="H5" s="136"/>
      <c r="I5" s="136"/>
      <c r="J5" s="136"/>
    </row>
    <row r="6" spans="1:10" ht="72.75" customHeight="1" x14ac:dyDescent="0.25">
      <c r="A6" s="4" t="s">
        <v>3</v>
      </c>
      <c r="B6" s="5" t="s">
        <v>89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228</v>
      </c>
      <c r="H6" s="4" t="s">
        <v>229</v>
      </c>
      <c r="I6" s="4" t="s">
        <v>57</v>
      </c>
      <c r="J6" s="4" t="s">
        <v>78</v>
      </c>
    </row>
    <row r="7" spans="1:10" ht="30" x14ac:dyDescent="0.3">
      <c r="A7" s="125" t="s">
        <v>55</v>
      </c>
      <c r="B7" s="125" t="s">
        <v>90</v>
      </c>
      <c r="C7" s="7" t="s">
        <v>8</v>
      </c>
      <c r="D7" s="7">
        <v>2</v>
      </c>
      <c r="E7" s="8">
        <v>12</v>
      </c>
      <c r="F7" s="8">
        <f>D7*E7</f>
        <v>24</v>
      </c>
      <c r="G7" s="8">
        <f>31+30+31+31+30+31+30+31</f>
        <v>245</v>
      </c>
      <c r="H7" s="8">
        <f t="shared" ref="H7:H38" si="0">F7*G7</f>
        <v>5880</v>
      </c>
      <c r="I7" s="9" t="s">
        <v>144</v>
      </c>
      <c r="J7" s="10" t="s">
        <v>61</v>
      </c>
    </row>
    <row r="8" spans="1:10" ht="30" x14ac:dyDescent="0.3">
      <c r="A8" s="125"/>
      <c r="B8" s="125"/>
      <c r="C8" s="7" t="s">
        <v>9</v>
      </c>
      <c r="D8" s="8">
        <v>2</v>
      </c>
      <c r="E8" s="8">
        <v>12</v>
      </c>
      <c r="F8" s="8">
        <f t="shared" ref="F8:F37" si="1">D8*E8</f>
        <v>24</v>
      </c>
      <c r="G8" s="8">
        <f>31+30+31+31+30+31+30+31</f>
        <v>245</v>
      </c>
      <c r="H8" s="8">
        <f t="shared" si="0"/>
        <v>5880</v>
      </c>
      <c r="I8" s="9" t="s">
        <v>144</v>
      </c>
      <c r="J8" s="10" t="s">
        <v>61</v>
      </c>
    </row>
    <row r="9" spans="1:10" ht="30" x14ac:dyDescent="0.3">
      <c r="A9" s="125" t="s">
        <v>10</v>
      </c>
      <c r="B9" s="125" t="s">
        <v>90</v>
      </c>
      <c r="C9" s="7" t="s">
        <v>11</v>
      </c>
      <c r="D9" s="7">
        <v>1</v>
      </c>
      <c r="E9" s="8">
        <v>12</v>
      </c>
      <c r="F9" s="8">
        <v>12</v>
      </c>
      <c r="G9" s="8">
        <f>31+30+31+31+30+31+30+31</f>
        <v>245</v>
      </c>
      <c r="H9" s="8">
        <f t="shared" si="0"/>
        <v>2940</v>
      </c>
      <c r="I9" s="9" t="s">
        <v>144</v>
      </c>
      <c r="J9" s="10" t="s">
        <v>61</v>
      </c>
    </row>
    <row r="10" spans="1:10" ht="30" x14ac:dyDescent="0.3">
      <c r="A10" s="125"/>
      <c r="B10" s="125"/>
      <c r="C10" s="7" t="s">
        <v>9</v>
      </c>
      <c r="D10" s="12">
        <v>1</v>
      </c>
      <c r="E10" s="8">
        <v>12</v>
      </c>
      <c r="F10" s="8">
        <f t="shared" si="1"/>
        <v>12</v>
      </c>
      <c r="G10" s="8">
        <f>31+30+31+31+30+31+30+31</f>
        <v>245</v>
      </c>
      <c r="H10" s="8">
        <f t="shared" si="0"/>
        <v>2940</v>
      </c>
      <c r="I10" s="9" t="s">
        <v>144</v>
      </c>
      <c r="J10" s="10" t="s">
        <v>61</v>
      </c>
    </row>
    <row r="11" spans="1:10" ht="60" x14ac:dyDescent="0.3">
      <c r="A11" s="31" t="s">
        <v>12</v>
      </c>
      <c r="B11" s="32" t="s">
        <v>90</v>
      </c>
      <c r="C11" s="7" t="s">
        <v>13</v>
      </c>
      <c r="D11" s="7">
        <v>1</v>
      </c>
      <c r="E11" s="8">
        <v>12</v>
      </c>
      <c r="F11" s="8">
        <f t="shared" si="1"/>
        <v>12</v>
      </c>
      <c r="G11" s="8">
        <f>21+22+21+23+20+20+20+19</f>
        <v>166</v>
      </c>
      <c r="H11" s="8">
        <f t="shared" si="0"/>
        <v>1992</v>
      </c>
      <c r="I11" s="9" t="s">
        <v>144</v>
      </c>
      <c r="J11" s="10" t="s">
        <v>61</v>
      </c>
    </row>
    <row r="12" spans="1:10" ht="60" x14ac:dyDescent="0.3">
      <c r="A12" s="31" t="s">
        <v>14</v>
      </c>
      <c r="B12" s="32" t="s">
        <v>90</v>
      </c>
      <c r="C12" s="7" t="s">
        <v>15</v>
      </c>
      <c r="D12" s="7">
        <v>1</v>
      </c>
      <c r="E12" s="8">
        <v>12</v>
      </c>
      <c r="F12" s="8">
        <f t="shared" si="1"/>
        <v>12</v>
      </c>
      <c r="G12" s="8">
        <f>21+22+21+23+20+20+20+19</f>
        <v>166</v>
      </c>
      <c r="H12" s="8">
        <f t="shared" si="0"/>
        <v>1992</v>
      </c>
      <c r="I12" s="9" t="s">
        <v>144</v>
      </c>
      <c r="J12" s="10" t="s">
        <v>61</v>
      </c>
    </row>
    <row r="13" spans="1:10" ht="60" x14ac:dyDescent="0.3">
      <c r="A13" s="31" t="s">
        <v>16</v>
      </c>
      <c r="B13" s="32" t="s">
        <v>90</v>
      </c>
      <c r="C13" s="7" t="s">
        <v>15</v>
      </c>
      <c r="D13" s="7">
        <v>1</v>
      </c>
      <c r="E13" s="8">
        <v>12</v>
      </c>
      <c r="F13" s="8">
        <f t="shared" si="1"/>
        <v>12</v>
      </c>
      <c r="G13" s="8">
        <f>21+22+21+23+20+20+20+19</f>
        <v>166</v>
      </c>
      <c r="H13" s="8">
        <f t="shared" si="0"/>
        <v>1992</v>
      </c>
      <c r="I13" s="9" t="s">
        <v>144</v>
      </c>
      <c r="J13" s="10" t="s">
        <v>61</v>
      </c>
    </row>
    <row r="14" spans="1:10" ht="60" x14ac:dyDescent="0.3">
      <c r="A14" s="98" t="s">
        <v>91</v>
      </c>
      <c r="B14" s="98" t="s">
        <v>90</v>
      </c>
      <c r="C14" s="7" t="s">
        <v>13</v>
      </c>
      <c r="D14" s="7">
        <v>2</v>
      </c>
      <c r="E14" s="8">
        <v>12</v>
      </c>
      <c r="F14" s="8">
        <f t="shared" si="1"/>
        <v>24</v>
      </c>
      <c r="G14" s="8">
        <f>21+22+21+23+20+20+20+19</f>
        <v>166</v>
      </c>
      <c r="H14" s="8">
        <f t="shared" si="0"/>
        <v>3984</v>
      </c>
      <c r="I14" s="9" t="s">
        <v>144</v>
      </c>
      <c r="J14" s="10" t="s">
        <v>61</v>
      </c>
    </row>
    <row r="15" spans="1:10" ht="60" x14ac:dyDescent="0.3">
      <c r="A15" s="99" t="s">
        <v>17</v>
      </c>
      <c r="B15" s="98" t="s">
        <v>90</v>
      </c>
      <c r="C15" s="7" t="s">
        <v>11</v>
      </c>
      <c r="D15" s="7">
        <v>1</v>
      </c>
      <c r="E15" s="8">
        <v>12</v>
      </c>
      <c r="F15" s="8">
        <f t="shared" si="1"/>
        <v>12</v>
      </c>
      <c r="G15" s="8">
        <f>31+30+31+31+30+31+30+31</f>
        <v>245</v>
      </c>
      <c r="H15" s="8">
        <f t="shared" si="0"/>
        <v>2940</v>
      </c>
      <c r="I15" s="9" t="s">
        <v>144</v>
      </c>
      <c r="J15" s="10" t="s">
        <v>61</v>
      </c>
    </row>
    <row r="16" spans="1:10" ht="60" x14ac:dyDescent="0.3">
      <c r="A16" s="99" t="s">
        <v>17</v>
      </c>
      <c r="B16" s="98" t="s">
        <v>90</v>
      </c>
      <c r="C16" s="7" t="s">
        <v>9</v>
      </c>
      <c r="D16" s="8">
        <v>1</v>
      </c>
      <c r="E16" s="8">
        <v>12</v>
      </c>
      <c r="F16" s="8">
        <f t="shared" si="1"/>
        <v>12</v>
      </c>
      <c r="G16" s="8">
        <f>31+30+31+31+30+31+30+31</f>
        <v>245</v>
      </c>
      <c r="H16" s="8">
        <f t="shared" si="0"/>
        <v>2940</v>
      </c>
      <c r="I16" s="9" t="s">
        <v>144</v>
      </c>
      <c r="J16" s="10" t="s">
        <v>61</v>
      </c>
    </row>
    <row r="17" spans="1:10" ht="60" x14ac:dyDescent="0.3">
      <c r="A17" s="99" t="s">
        <v>18</v>
      </c>
      <c r="B17" s="98" t="s">
        <v>90</v>
      </c>
      <c r="C17" s="7" t="s">
        <v>15</v>
      </c>
      <c r="D17" s="7">
        <v>2</v>
      </c>
      <c r="E17" s="8">
        <v>12</v>
      </c>
      <c r="F17" s="8">
        <f t="shared" si="1"/>
        <v>24</v>
      </c>
      <c r="G17" s="8">
        <f>21+22+21+23+20+20+20+19</f>
        <v>166</v>
      </c>
      <c r="H17" s="8">
        <f t="shared" si="0"/>
        <v>3984</v>
      </c>
      <c r="I17" s="9" t="s">
        <v>144</v>
      </c>
      <c r="J17" s="10" t="s">
        <v>61</v>
      </c>
    </row>
    <row r="18" spans="1:10" ht="36" customHeight="1" x14ac:dyDescent="0.3">
      <c r="A18" s="125" t="s">
        <v>19</v>
      </c>
      <c r="B18" s="125" t="s">
        <v>90</v>
      </c>
      <c r="C18" s="7" t="s">
        <v>11</v>
      </c>
      <c r="D18" s="7">
        <v>1</v>
      </c>
      <c r="E18" s="8">
        <v>12</v>
      </c>
      <c r="F18" s="8">
        <f t="shared" si="1"/>
        <v>12</v>
      </c>
      <c r="G18" s="8">
        <f>31+30+31+31+30+31+30+31</f>
        <v>245</v>
      </c>
      <c r="H18" s="8">
        <f t="shared" si="0"/>
        <v>2940</v>
      </c>
      <c r="I18" s="9" t="s">
        <v>144</v>
      </c>
      <c r="J18" s="10" t="s">
        <v>61</v>
      </c>
    </row>
    <row r="19" spans="1:10" ht="36" customHeight="1" x14ac:dyDescent="0.3">
      <c r="A19" s="125"/>
      <c r="B19" s="125"/>
      <c r="C19" s="7" t="s">
        <v>20</v>
      </c>
      <c r="D19" s="8">
        <v>1</v>
      </c>
      <c r="E19" s="8">
        <v>12</v>
      </c>
      <c r="F19" s="8">
        <f t="shared" si="1"/>
        <v>12</v>
      </c>
      <c r="G19" s="8">
        <f>31+30+31+31+30+31+30+31</f>
        <v>245</v>
      </c>
      <c r="H19" s="8">
        <f t="shared" si="0"/>
        <v>2940</v>
      </c>
      <c r="I19" s="9" t="s">
        <v>144</v>
      </c>
      <c r="J19" s="10" t="s">
        <v>61</v>
      </c>
    </row>
    <row r="20" spans="1:10" ht="30" x14ac:dyDescent="0.3">
      <c r="A20" s="98" t="s">
        <v>56</v>
      </c>
      <c r="B20" s="32" t="s">
        <v>92</v>
      </c>
      <c r="C20" s="7" t="s">
        <v>21</v>
      </c>
      <c r="D20" s="7">
        <v>1</v>
      </c>
      <c r="E20" s="8">
        <v>12</v>
      </c>
      <c r="F20" s="8">
        <f t="shared" si="1"/>
        <v>12</v>
      </c>
      <c r="G20" s="8">
        <f>21+22+21+23+20+20+20+19</f>
        <v>166</v>
      </c>
      <c r="H20" s="8">
        <f t="shared" si="0"/>
        <v>1992</v>
      </c>
      <c r="I20" s="9" t="s">
        <v>144</v>
      </c>
      <c r="J20" s="10" t="s">
        <v>61</v>
      </c>
    </row>
    <row r="21" spans="1:10" ht="30" x14ac:dyDescent="0.3">
      <c r="A21" s="99" t="s">
        <v>22</v>
      </c>
      <c r="B21" s="98" t="s">
        <v>95</v>
      </c>
      <c r="C21" s="7" t="s">
        <v>15</v>
      </c>
      <c r="D21" s="7">
        <v>1</v>
      </c>
      <c r="E21" s="8">
        <v>12</v>
      </c>
      <c r="F21" s="8">
        <f t="shared" si="1"/>
        <v>12</v>
      </c>
      <c r="G21" s="8">
        <f>21+22+21+23+20+20+20+19</f>
        <v>166</v>
      </c>
      <c r="H21" s="8">
        <f t="shared" si="0"/>
        <v>1992</v>
      </c>
      <c r="I21" s="9" t="s">
        <v>144</v>
      </c>
      <c r="J21" s="10" t="s">
        <v>61</v>
      </c>
    </row>
    <row r="22" spans="1:10" ht="30" x14ac:dyDescent="0.3">
      <c r="A22" s="98" t="s">
        <v>23</v>
      </c>
      <c r="B22" s="98" t="s">
        <v>95</v>
      </c>
      <c r="C22" s="7" t="s">
        <v>15</v>
      </c>
      <c r="D22" s="7">
        <v>1</v>
      </c>
      <c r="E22" s="8">
        <v>12</v>
      </c>
      <c r="F22" s="8">
        <f t="shared" si="1"/>
        <v>12</v>
      </c>
      <c r="G22" s="8">
        <f>21+22+21+23+20+20+20+19</f>
        <v>166</v>
      </c>
      <c r="H22" s="8">
        <f t="shared" si="0"/>
        <v>1992</v>
      </c>
      <c r="I22" s="9" t="s">
        <v>144</v>
      </c>
      <c r="J22" s="10" t="s">
        <v>61</v>
      </c>
    </row>
    <row r="23" spans="1:10" ht="39.75" customHeight="1" x14ac:dyDescent="0.3">
      <c r="A23" s="98" t="s">
        <v>24</v>
      </c>
      <c r="B23" s="98" t="s">
        <v>96</v>
      </c>
      <c r="C23" s="7" t="s">
        <v>15</v>
      </c>
      <c r="D23" s="7">
        <v>1</v>
      </c>
      <c r="E23" s="8">
        <v>12</v>
      </c>
      <c r="F23" s="8">
        <f t="shared" si="1"/>
        <v>12</v>
      </c>
      <c r="G23" s="8">
        <f>21+22+21+23+20+20+20+19</f>
        <v>166</v>
      </c>
      <c r="H23" s="8">
        <f t="shared" si="0"/>
        <v>1992</v>
      </c>
      <c r="I23" s="9" t="s">
        <v>144</v>
      </c>
      <c r="J23" s="10" t="s">
        <v>61</v>
      </c>
    </row>
    <row r="24" spans="1:10" ht="30" customHeight="1" x14ac:dyDescent="0.3">
      <c r="A24" s="125" t="s">
        <v>25</v>
      </c>
      <c r="B24" s="125" t="s">
        <v>96</v>
      </c>
      <c r="C24" s="7" t="s">
        <v>11</v>
      </c>
      <c r="D24" s="7">
        <v>1</v>
      </c>
      <c r="E24" s="8">
        <v>12</v>
      </c>
      <c r="F24" s="8">
        <f t="shared" si="1"/>
        <v>12</v>
      </c>
      <c r="G24" s="8">
        <f>31+30+31+31+30+31+30+31</f>
        <v>245</v>
      </c>
      <c r="H24" s="8">
        <f t="shared" si="0"/>
        <v>2940</v>
      </c>
      <c r="I24" s="9" t="s">
        <v>144</v>
      </c>
      <c r="J24" s="10" t="s">
        <v>61</v>
      </c>
    </row>
    <row r="25" spans="1:10" ht="30" x14ac:dyDescent="0.3">
      <c r="A25" s="125"/>
      <c r="B25" s="125"/>
      <c r="C25" s="7" t="s">
        <v>20</v>
      </c>
      <c r="D25" s="8">
        <v>1</v>
      </c>
      <c r="E25" s="8">
        <v>12</v>
      </c>
      <c r="F25" s="8">
        <f t="shared" si="1"/>
        <v>12</v>
      </c>
      <c r="G25" s="8">
        <f>31+30+31+31+30+31+30+31</f>
        <v>245</v>
      </c>
      <c r="H25" s="8">
        <f t="shared" si="0"/>
        <v>2940</v>
      </c>
      <c r="I25" s="9" t="s">
        <v>144</v>
      </c>
      <c r="J25" s="10" t="s">
        <v>61</v>
      </c>
    </row>
    <row r="26" spans="1:10" ht="30" x14ac:dyDescent="0.3">
      <c r="A26" s="125" t="s">
        <v>26</v>
      </c>
      <c r="B26" s="125" t="s">
        <v>95</v>
      </c>
      <c r="C26" s="7" t="s">
        <v>11</v>
      </c>
      <c r="D26" s="7">
        <v>1</v>
      </c>
      <c r="E26" s="8">
        <v>12</v>
      </c>
      <c r="F26" s="8">
        <f t="shared" si="1"/>
        <v>12</v>
      </c>
      <c r="G26" s="8">
        <f>31+30+31+31+30+31+30+31</f>
        <v>245</v>
      </c>
      <c r="H26" s="8">
        <f t="shared" si="0"/>
        <v>2940</v>
      </c>
      <c r="I26" s="9" t="s">
        <v>144</v>
      </c>
      <c r="J26" s="10" t="s">
        <v>61</v>
      </c>
    </row>
    <row r="27" spans="1:10" ht="30" x14ac:dyDescent="0.3">
      <c r="A27" s="125"/>
      <c r="B27" s="125"/>
      <c r="C27" s="7" t="s">
        <v>20</v>
      </c>
      <c r="D27" s="8">
        <v>1</v>
      </c>
      <c r="E27" s="8">
        <v>12</v>
      </c>
      <c r="F27" s="8">
        <f t="shared" si="1"/>
        <v>12</v>
      </c>
      <c r="G27" s="8">
        <f>31+30+31+31+30+31+30+31</f>
        <v>245</v>
      </c>
      <c r="H27" s="8">
        <f t="shared" si="0"/>
        <v>2940</v>
      </c>
      <c r="I27" s="9" t="s">
        <v>144</v>
      </c>
      <c r="J27" s="10" t="s">
        <v>61</v>
      </c>
    </row>
    <row r="28" spans="1:10" ht="30" x14ac:dyDescent="0.3">
      <c r="A28" s="99" t="s">
        <v>27</v>
      </c>
      <c r="B28" s="98" t="s">
        <v>97</v>
      </c>
      <c r="C28" s="7" t="s">
        <v>15</v>
      </c>
      <c r="D28" s="7">
        <v>1</v>
      </c>
      <c r="E28" s="8">
        <v>12</v>
      </c>
      <c r="F28" s="8">
        <f t="shared" si="1"/>
        <v>12</v>
      </c>
      <c r="G28" s="8">
        <f>21+22+21+23+20+20+20+19</f>
        <v>166</v>
      </c>
      <c r="H28" s="8">
        <f t="shared" si="0"/>
        <v>1992</v>
      </c>
      <c r="I28" s="9" t="s">
        <v>144</v>
      </c>
      <c r="J28" s="10" t="s">
        <v>61</v>
      </c>
    </row>
    <row r="29" spans="1:10" ht="30" x14ac:dyDescent="0.3">
      <c r="A29" s="125" t="s">
        <v>28</v>
      </c>
      <c r="B29" s="125" t="s">
        <v>98</v>
      </c>
      <c r="C29" s="7" t="s">
        <v>11</v>
      </c>
      <c r="D29" s="7">
        <v>1</v>
      </c>
      <c r="E29" s="8">
        <v>12</v>
      </c>
      <c r="F29" s="8">
        <f t="shared" si="1"/>
        <v>12</v>
      </c>
      <c r="G29" s="8">
        <f t="shared" ref="G29:G34" si="2">31+30+31+31+30+31+30+31</f>
        <v>245</v>
      </c>
      <c r="H29" s="8">
        <f t="shared" si="0"/>
        <v>2940</v>
      </c>
      <c r="I29" s="9" t="s">
        <v>144</v>
      </c>
      <c r="J29" s="10" t="s">
        <v>61</v>
      </c>
    </row>
    <row r="30" spans="1:10" ht="30" x14ac:dyDescent="0.3">
      <c r="A30" s="125"/>
      <c r="B30" s="125"/>
      <c r="C30" s="7" t="s">
        <v>20</v>
      </c>
      <c r="D30" s="8">
        <v>1</v>
      </c>
      <c r="E30" s="8">
        <v>12</v>
      </c>
      <c r="F30" s="8">
        <f t="shared" si="1"/>
        <v>12</v>
      </c>
      <c r="G30" s="8">
        <f t="shared" si="2"/>
        <v>245</v>
      </c>
      <c r="H30" s="8">
        <f t="shared" si="0"/>
        <v>2940</v>
      </c>
      <c r="I30" s="9" t="s">
        <v>144</v>
      </c>
      <c r="J30" s="10" t="s">
        <v>61</v>
      </c>
    </row>
    <row r="31" spans="1:10" ht="45" customHeight="1" x14ac:dyDescent="0.3">
      <c r="A31" s="125" t="s">
        <v>29</v>
      </c>
      <c r="B31" s="125" t="s">
        <v>99</v>
      </c>
      <c r="C31" s="7" t="s">
        <v>8</v>
      </c>
      <c r="D31" s="7">
        <v>2</v>
      </c>
      <c r="E31" s="8">
        <v>12</v>
      </c>
      <c r="F31" s="8">
        <f t="shared" si="1"/>
        <v>24</v>
      </c>
      <c r="G31" s="8">
        <f t="shared" si="2"/>
        <v>245</v>
      </c>
      <c r="H31" s="8">
        <f t="shared" si="0"/>
        <v>5880</v>
      </c>
      <c r="I31" s="9" t="s">
        <v>144</v>
      </c>
      <c r="J31" s="10" t="s">
        <v>61</v>
      </c>
    </row>
    <row r="32" spans="1:10" ht="51.75" customHeight="1" x14ac:dyDescent="0.3">
      <c r="A32" s="125"/>
      <c r="B32" s="125"/>
      <c r="C32" s="7" t="s">
        <v>20</v>
      </c>
      <c r="D32" s="8">
        <v>2</v>
      </c>
      <c r="E32" s="8">
        <v>12</v>
      </c>
      <c r="F32" s="8">
        <f t="shared" si="1"/>
        <v>24</v>
      </c>
      <c r="G32" s="8">
        <f t="shared" si="2"/>
        <v>245</v>
      </c>
      <c r="H32" s="8">
        <f t="shared" si="0"/>
        <v>5880</v>
      </c>
      <c r="I32" s="9" t="s">
        <v>144</v>
      </c>
      <c r="J32" s="10" t="s">
        <v>61</v>
      </c>
    </row>
    <row r="33" spans="1:10" ht="30" x14ac:dyDescent="0.3">
      <c r="A33" s="125" t="s">
        <v>30</v>
      </c>
      <c r="B33" s="125" t="s">
        <v>100</v>
      </c>
      <c r="C33" s="7" t="s">
        <v>11</v>
      </c>
      <c r="D33" s="7">
        <v>1</v>
      </c>
      <c r="E33" s="8">
        <v>12</v>
      </c>
      <c r="F33" s="8">
        <f t="shared" si="1"/>
        <v>12</v>
      </c>
      <c r="G33" s="8">
        <f t="shared" si="2"/>
        <v>245</v>
      </c>
      <c r="H33" s="8">
        <f t="shared" si="0"/>
        <v>2940</v>
      </c>
      <c r="I33" s="9" t="s">
        <v>144</v>
      </c>
      <c r="J33" s="10" t="s">
        <v>61</v>
      </c>
    </row>
    <row r="34" spans="1:10" ht="30" x14ac:dyDescent="0.3">
      <c r="A34" s="125"/>
      <c r="B34" s="125"/>
      <c r="C34" s="7" t="s">
        <v>20</v>
      </c>
      <c r="D34" s="8">
        <v>1</v>
      </c>
      <c r="E34" s="8">
        <v>12</v>
      </c>
      <c r="F34" s="8">
        <f t="shared" si="1"/>
        <v>12</v>
      </c>
      <c r="G34" s="8">
        <f t="shared" si="2"/>
        <v>245</v>
      </c>
      <c r="H34" s="8">
        <f t="shared" si="0"/>
        <v>2940</v>
      </c>
      <c r="I34" s="9" t="s">
        <v>144</v>
      </c>
      <c r="J34" s="10" t="s">
        <v>61</v>
      </c>
    </row>
    <row r="35" spans="1:10" ht="56.25" customHeight="1" x14ac:dyDescent="0.3">
      <c r="A35" s="98" t="s">
        <v>31</v>
      </c>
      <c r="B35" s="98" t="s">
        <v>100</v>
      </c>
      <c r="C35" s="7" t="s">
        <v>15</v>
      </c>
      <c r="D35" s="7">
        <v>1</v>
      </c>
      <c r="E35" s="8">
        <v>12</v>
      </c>
      <c r="F35" s="8">
        <f t="shared" si="1"/>
        <v>12</v>
      </c>
      <c r="G35" s="8">
        <f>21+22+21+23+20+20+20+19</f>
        <v>166</v>
      </c>
      <c r="H35" s="8">
        <f t="shared" si="0"/>
        <v>1992</v>
      </c>
      <c r="I35" s="9" t="s">
        <v>144</v>
      </c>
      <c r="J35" s="10" t="s">
        <v>61</v>
      </c>
    </row>
    <row r="36" spans="1:10" ht="30" x14ac:dyDescent="0.3">
      <c r="A36" s="125" t="s">
        <v>32</v>
      </c>
      <c r="B36" s="125" t="s">
        <v>101</v>
      </c>
      <c r="C36" s="7" t="s">
        <v>11</v>
      </c>
      <c r="D36" s="7">
        <v>1</v>
      </c>
      <c r="E36" s="8">
        <v>12</v>
      </c>
      <c r="F36" s="8">
        <f t="shared" si="1"/>
        <v>12</v>
      </c>
      <c r="G36" s="8">
        <f t="shared" ref="G36:G67" si="3">31+30+31+31+30+31+30+31</f>
        <v>245</v>
      </c>
      <c r="H36" s="8">
        <f t="shared" si="0"/>
        <v>2940</v>
      </c>
      <c r="I36" s="9" t="s">
        <v>144</v>
      </c>
      <c r="J36" s="10" t="s">
        <v>61</v>
      </c>
    </row>
    <row r="37" spans="1:10" ht="30" x14ac:dyDescent="0.3">
      <c r="A37" s="125"/>
      <c r="B37" s="125"/>
      <c r="C37" s="7" t="s">
        <v>20</v>
      </c>
      <c r="D37" s="8">
        <v>1</v>
      </c>
      <c r="E37" s="8">
        <v>12</v>
      </c>
      <c r="F37" s="8">
        <f t="shared" si="1"/>
        <v>12</v>
      </c>
      <c r="G37" s="8">
        <f t="shared" si="3"/>
        <v>245</v>
      </c>
      <c r="H37" s="8">
        <f t="shared" si="0"/>
        <v>2940</v>
      </c>
      <c r="I37" s="9" t="s">
        <v>144</v>
      </c>
      <c r="J37" s="10" t="s">
        <v>61</v>
      </c>
    </row>
    <row r="38" spans="1:10" ht="30" x14ac:dyDescent="0.3">
      <c r="A38" s="125" t="s">
        <v>58</v>
      </c>
      <c r="B38" s="125" t="s">
        <v>102</v>
      </c>
      <c r="C38" s="7" t="s">
        <v>11</v>
      </c>
      <c r="D38" s="7">
        <v>1</v>
      </c>
      <c r="E38" s="8">
        <v>12</v>
      </c>
      <c r="F38" s="8">
        <f t="shared" ref="F38:F45" si="4">D38*E38</f>
        <v>12</v>
      </c>
      <c r="G38" s="8">
        <f t="shared" si="3"/>
        <v>245</v>
      </c>
      <c r="H38" s="8">
        <f t="shared" si="0"/>
        <v>2940</v>
      </c>
      <c r="I38" s="9" t="s">
        <v>144</v>
      </c>
      <c r="J38" s="10" t="s">
        <v>62</v>
      </c>
    </row>
    <row r="39" spans="1:10" ht="30" x14ac:dyDescent="0.3">
      <c r="A39" s="125"/>
      <c r="B39" s="125"/>
      <c r="C39" s="7" t="s">
        <v>20</v>
      </c>
      <c r="D39" s="8">
        <v>1</v>
      </c>
      <c r="E39" s="8">
        <v>12</v>
      </c>
      <c r="F39" s="8">
        <f t="shared" si="4"/>
        <v>12</v>
      </c>
      <c r="G39" s="8">
        <f t="shared" si="3"/>
        <v>245</v>
      </c>
      <c r="H39" s="8">
        <f t="shared" ref="H39:H72" si="5">F39*G39</f>
        <v>2940</v>
      </c>
      <c r="I39" s="9" t="s">
        <v>144</v>
      </c>
      <c r="J39" s="10" t="s">
        <v>62</v>
      </c>
    </row>
    <row r="40" spans="1:10" ht="30" x14ac:dyDescent="0.3">
      <c r="A40" s="133" t="s">
        <v>59</v>
      </c>
      <c r="B40" s="125" t="s">
        <v>103</v>
      </c>
      <c r="C40" s="7" t="s">
        <v>11</v>
      </c>
      <c r="D40" s="7">
        <v>1</v>
      </c>
      <c r="E40" s="8">
        <v>12</v>
      </c>
      <c r="F40" s="8">
        <f t="shared" si="4"/>
        <v>12</v>
      </c>
      <c r="G40" s="8">
        <f t="shared" si="3"/>
        <v>245</v>
      </c>
      <c r="H40" s="8">
        <f t="shared" si="5"/>
        <v>2940</v>
      </c>
      <c r="I40" s="9" t="s">
        <v>144</v>
      </c>
      <c r="J40" s="10" t="s">
        <v>62</v>
      </c>
    </row>
    <row r="41" spans="1:10" ht="30" x14ac:dyDescent="0.3">
      <c r="A41" s="133"/>
      <c r="B41" s="125"/>
      <c r="C41" s="7" t="s">
        <v>20</v>
      </c>
      <c r="D41" s="8">
        <v>1</v>
      </c>
      <c r="E41" s="8">
        <v>12</v>
      </c>
      <c r="F41" s="8">
        <f t="shared" si="4"/>
        <v>12</v>
      </c>
      <c r="G41" s="8">
        <f t="shared" si="3"/>
        <v>245</v>
      </c>
      <c r="H41" s="8">
        <f t="shared" si="5"/>
        <v>2940</v>
      </c>
      <c r="I41" s="9" t="s">
        <v>144</v>
      </c>
      <c r="J41" s="10" t="s">
        <v>62</v>
      </c>
    </row>
    <row r="42" spans="1:10" ht="38.25" customHeight="1" x14ac:dyDescent="0.3">
      <c r="A42" s="125" t="s">
        <v>33</v>
      </c>
      <c r="B42" s="125" t="s">
        <v>104</v>
      </c>
      <c r="C42" s="7" t="s">
        <v>11</v>
      </c>
      <c r="D42" s="7">
        <v>3</v>
      </c>
      <c r="E42" s="8">
        <v>12</v>
      </c>
      <c r="F42" s="8">
        <f t="shared" si="4"/>
        <v>36</v>
      </c>
      <c r="G42" s="8">
        <f t="shared" si="3"/>
        <v>245</v>
      </c>
      <c r="H42" s="8">
        <f t="shared" si="5"/>
        <v>8820</v>
      </c>
      <c r="I42" s="9" t="s">
        <v>144</v>
      </c>
      <c r="J42" s="10" t="s">
        <v>62</v>
      </c>
    </row>
    <row r="43" spans="1:10" ht="36" customHeight="1" x14ac:dyDescent="0.3">
      <c r="A43" s="125"/>
      <c r="B43" s="125"/>
      <c r="C43" s="7" t="s">
        <v>20</v>
      </c>
      <c r="D43" s="8">
        <v>3</v>
      </c>
      <c r="E43" s="8">
        <v>12</v>
      </c>
      <c r="F43" s="8">
        <f t="shared" si="4"/>
        <v>36</v>
      </c>
      <c r="G43" s="8">
        <f t="shared" si="3"/>
        <v>245</v>
      </c>
      <c r="H43" s="8">
        <f t="shared" si="5"/>
        <v>8820</v>
      </c>
      <c r="I43" s="9" t="s">
        <v>144</v>
      </c>
      <c r="J43" s="10" t="s">
        <v>62</v>
      </c>
    </row>
    <row r="44" spans="1:10" ht="30" x14ac:dyDescent="0.3">
      <c r="A44" s="125" t="s">
        <v>208</v>
      </c>
      <c r="B44" s="125" t="s">
        <v>105</v>
      </c>
      <c r="C44" s="7" t="s">
        <v>11</v>
      </c>
      <c r="D44" s="7">
        <v>6</v>
      </c>
      <c r="E44" s="8">
        <v>12</v>
      </c>
      <c r="F44" s="8">
        <f t="shared" si="4"/>
        <v>72</v>
      </c>
      <c r="G44" s="8">
        <f t="shared" si="3"/>
        <v>245</v>
      </c>
      <c r="H44" s="8">
        <f t="shared" si="5"/>
        <v>17640</v>
      </c>
      <c r="I44" s="9" t="s">
        <v>144</v>
      </c>
      <c r="J44" s="10" t="s">
        <v>62</v>
      </c>
    </row>
    <row r="45" spans="1:10" ht="30" x14ac:dyDescent="0.3">
      <c r="A45" s="125"/>
      <c r="B45" s="125"/>
      <c r="C45" s="7" t="s">
        <v>20</v>
      </c>
      <c r="D45" s="8">
        <v>6</v>
      </c>
      <c r="E45" s="8">
        <v>12</v>
      </c>
      <c r="F45" s="8">
        <f t="shared" si="4"/>
        <v>72</v>
      </c>
      <c r="G45" s="8">
        <f t="shared" si="3"/>
        <v>245</v>
      </c>
      <c r="H45" s="8">
        <f t="shared" si="5"/>
        <v>17640</v>
      </c>
      <c r="I45" s="9" t="s">
        <v>144</v>
      </c>
      <c r="J45" s="10" t="s">
        <v>62</v>
      </c>
    </row>
    <row r="46" spans="1:10" ht="30" x14ac:dyDescent="0.3">
      <c r="A46" s="125" t="s">
        <v>209</v>
      </c>
      <c r="B46" s="125" t="s">
        <v>105</v>
      </c>
      <c r="C46" s="7" t="s">
        <v>11</v>
      </c>
      <c r="D46" s="7">
        <v>4</v>
      </c>
      <c r="E46" s="8">
        <v>12</v>
      </c>
      <c r="F46" s="8">
        <f t="shared" ref="F46:F47" si="6">D46*E46</f>
        <v>48</v>
      </c>
      <c r="G46" s="8">
        <f t="shared" si="3"/>
        <v>245</v>
      </c>
      <c r="H46" s="8">
        <f t="shared" ref="H46:H47" si="7">F46*G46</f>
        <v>11760</v>
      </c>
      <c r="I46" s="9" t="s">
        <v>145</v>
      </c>
      <c r="J46" s="10" t="s">
        <v>62</v>
      </c>
    </row>
    <row r="47" spans="1:10" ht="30" x14ac:dyDescent="0.3">
      <c r="A47" s="125"/>
      <c r="B47" s="125"/>
      <c r="C47" s="7" t="s">
        <v>20</v>
      </c>
      <c r="D47" s="8">
        <v>4</v>
      </c>
      <c r="E47" s="8">
        <v>12</v>
      </c>
      <c r="F47" s="8">
        <f t="shared" si="6"/>
        <v>48</v>
      </c>
      <c r="G47" s="8">
        <f t="shared" si="3"/>
        <v>245</v>
      </c>
      <c r="H47" s="8">
        <f t="shared" si="7"/>
        <v>11760</v>
      </c>
      <c r="I47" s="9" t="s">
        <v>145</v>
      </c>
      <c r="J47" s="10" t="s">
        <v>62</v>
      </c>
    </row>
    <row r="48" spans="1:10" ht="30" x14ac:dyDescent="0.3">
      <c r="A48" s="125" t="s">
        <v>34</v>
      </c>
      <c r="B48" s="125" t="s">
        <v>106</v>
      </c>
      <c r="C48" s="7" t="s">
        <v>11</v>
      </c>
      <c r="D48" s="7">
        <v>3</v>
      </c>
      <c r="E48" s="8">
        <v>12</v>
      </c>
      <c r="F48" s="8">
        <f t="shared" ref="F48:F53" si="8">D48*E48</f>
        <v>36</v>
      </c>
      <c r="G48" s="8">
        <f t="shared" si="3"/>
        <v>245</v>
      </c>
      <c r="H48" s="8">
        <f t="shared" si="5"/>
        <v>8820</v>
      </c>
      <c r="I48" s="9" t="s">
        <v>144</v>
      </c>
      <c r="J48" s="10" t="s">
        <v>63</v>
      </c>
    </row>
    <row r="49" spans="1:10" ht="30" x14ac:dyDescent="0.3">
      <c r="A49" s="125"/>
      <c r="B49" s="125"/>
      <c r="C49" s="7" t="s">
        <v>20</v>
      </c>
      <c r="D49" s="8">
        <v>3</v>
      </c>
      <c r="E49" s="8">
        <v>12</v>
      </c>
      <c r="F49" s="8">
        <f t="shared" si="8"/>
        <v>36</v>
      </c>
      <c r="G49" s="8">
        <f t="shared" si="3"/>
        <v>245</v>
      </c>
      <c r="H49" s="8">
        <f t="shared" si="5"/>
        <v>8820</v>
      </c>
      <c r="I49" s="9" t="s">
        <v>144</v>
      </c>
      <c r="J49" s="10" t="s">
        <v>63</v>
      </c>
    </row>
    <row r="50" spans="1:10" ht="30" x14ac:dyDescent="0.3">
      <c r="A50" s="125" t="s">
        <v>35</v>
      </c>
      <c r="B50" s="125" t="s">
        <v>106</v>
      </c>
      <c r="C50" s="7" t="s">
        <v>11</v>
      </c>
      <c r="D50" s="7">
        <v>1</v>
      </c>
      <c r="E50" s="8">
        <v>12</v>
      </c>
      <c r="F50" s="8">
        <f t="shared" si="8"/>
        <v>12</v>
      </c>
      <c r="G50" s="8">
        <f t="shared" si="3"/>
        <v>245</v>
      </c>
      <c r="H50" s="8">
        <f t="shared" si="5"/>
        <v>2940</v>
      </c>
      <c r="I50" s="9" t="s">
        <v>144</v>
      </c>
      <c r="J50" s="10" t="s">
        <v>63</v>
      </c>
    </row>
    <row r="51" spans="1:10" ht="30" x14ac:dyDescent="0.3">
      <c r="A51" s="125"/>
      <c r="B51" s="125"/>
      <c r="C51" s="7" t="s">
        <v>20</v>
      </c>
      <c r="D51" s="8">
        <v>1</v>
      </c>
      <c r="E51" s="8">
        <v>12</v>
      </c>
      <c r="F51" s="8">
        <f t="shared" si="8"/>
        <v>12</v>
      </c>
      <c r="G51" s="8">
        <f t="shared" si="3"/>
        <v>245</v>
      </c>
      <c r="H51" s="8">
        <f t="shared" si="5"/>
        <v>2940</v>
      </c>
      <c r="I51" s="9" t="s">
        <v>144</v>
      </c>
      <c r="J51" s="10" t="s">
        <v>63</v>
      </c>
    </row>
    <row r="52" spans="1:10" ht="30" x14ac:dyDescent="0.3">
      <c r="A52" s="125" t="s">
        <v>36</v>
      </c>
      <c r="B52" s="125" t="s">
        <v>107</v>
      </c>
      <c r="C52" s="7" t="s">
        <v>11</v>
      </c>
      <c r="D52" s="7">
        <v>2</v>
      </c>
      <c r="E52" s="8">
        <v>12</v>
      </c>
      <c r="F52" s="8">
        <f t="shared" si="8"/>
        <v>24</v>
      </c>
      <c r="G52" s="8">
        <f t="shared" si="3"/>
        <v>245</v>
      </c>
      <c r="H52" s="8">
        <f t="shared" si="5"/>
        <v>5880</v>
      </c>
      <c r="I52" s="9" t="s">
        <v>144</v>
      </c>
      <c r="J52" s="10" t="s">
        <v>63</v>
      </c>
    </row>
    <row r="53" spans="1:10" ht="30" x14ac:dyDescent="0.3">
      <c r="A53" s="125"/>
      <c r="B53" s="125"/>
      <c r="C53" s="7" t="s">
        <v>20</v>
      </c>
      <c r="D53" s="8">
        <v>2</v>
      </c>
      <c r="E53" s="8">
        <v>12</v>
      </c>
      <c r="F53" s="8">
        <f t="shared" si="8"/>
        <v>24</v>
      </c>
      <c r="G53" s="8">
        <f t="shared" si="3"/>
        <v>245</v>
      </c>
      <c r="H53" s="8">
        <f t="shared" si="5"/>
        <v>5880</v>
      </c>
      <c r="I53" s="9" t="s">
        <v>144</v>
      </c>
      <c r="J53" s="10" t="s">
        <v>63</v>
      </c>
    </row>
    <row r="54" spans="1:10" ht="30" x14ac:dyDescent="0.3">
      <c r="A54" s="125" t="s">
        <v>34</v>
      </c>
      <c r="B54" s="125" t="s">
        <v>108</v>
      </c>
      <c r="C54" s="7" t="s">
        <v>11</v>
      </c>
      <c r="D54" s="7">
        <v>2</v>
      </c>
      <c r="E54" s="8">
        <v>12</v>
      </c>
      <c r="F54" s="8">
        <f t="shared" ref="F54:F55" si="9">D54*E54</f>
        <v>24</v>
      </c>
      <c r="G54" s="8">
        <f t="shared" si="3"/>
        <v>245</v>
      </c>
      <c r="H54" s="8">
        <f t="shared" si="5"/>
        <v>5880</v>
      </c>
      <c r="I54" s="9" t="s">
        <v>144</v>
      </c>
      <c r="J54" s="10" t="s">
        <v>64</v>
      </c>
    </row>
    <row r="55" spans="1:10" ht="30" x14ac:dyDescent="0.3">
      <c r="A55" s="125"/>
      <c r="B55" s="125"/>
      <c r="C55" s="7" t="s">
        <v>20</v>
      </c>
      <c r="D55" s="8">
        <v>2</v>
      </c>
      <c r="E55" s="8">
        <v>12</v>
      </c>
      <c r="F55" s="8">
        <f t="shared" si="9"/>
        <v>24</v>
      </c>
      <c r="G55" s="8">
        <f t="shared" si="3"/>
        <v>245</v>
      </c>
      <c r="H55" s="8">
        <f t="shared" si="5"/>
        <v>5880</v>
      </c>
      <c r="I55" s="9" t="s">
        <v>144</v>
      </c>
      <c r="J55" s="10" t="s">
        <v>64</v>
      </c>
    </row>
    <row r="56" spans="1:10" ht="30" x14ac:dyDescent="0.3">
      <c r="A56" s="125" t="s">
        <v>34</v>
      </c>
      <c r="B56" s="125" t="s">
        <v>109</v>
      </c>
      <c r="C56" s="7" t="s">
        <v>11</v>
      </c>
      <c r="D56" s="7">
        <v>2</v>
      </c>
      <c r="E56" s="8">
        <v>12</v>
      </c>
      <c r="F56" s="8">
        <f t="shared" ref="F56:F59" si="10">D56*E56</f>
        <v>24</v>
      </c>
      <c r="G56" s="8">
        <f t="shared" si="3"/>
        <v>245</v>
      </c>
      <c r="H56" s="8">
        <f t="shared" si="5"/>
        <v>5880</v>
      </c>
      <c r="I56" s="9" t="s">
        <v>144</v>
      </c>
      <c r="J56" s="10" t="s">
        <v>65</v>
      </c>
    </row>
    <row r="57" spans="1:10" ht="30" x14ac:dyDescent="0.3">
      <c r="A57" s="125"/>
      <c r="B57" s="125"/>
      <c r="C57" s="7" t="s">
        <v>20</v>
      </c>
      <c r="D57" s="8">
        <v>1</v>
      </c>
      <c r="E57" s="8">
        <v>12</v>
      </c>
      <c r="F57" s="8">
        <f t="shared" si="10"/>
        <v>12</v>
      </c>
      <c r="G57" s="8">
        <f t="shared" si="3"/>
        <v>245</v>
      </c>
      <c r="H57" s="8">
        <f t="shared" si="5"/>
        <v>2940</v>
      </c>
      <c r="I57" s="9" t="s">
        <v>144</v>
      </c>
      <c r="J57" s="10" t="s">
        <v>65</v>
      </c>
    </row>
    <row r="58" spans="1:10" ht="31.5" customHeight="1" x14ac:dyDescent="0.3">
      <c r="A58" s="125" t="s">
        <v>81</v>
      </c>
      <c r="B58" s="125" t="s">
        <v>110</v>
      </c>
      <c r="C58" s="7" t="s">
        <v>11</v>
      </c>
      <c r="D58" s="11">
        <v>2</v>
      </c>
      <c r="E58" s="6">
        <v>12</v>
      </c>
      <c r="F58" s="6">
        <f t="shared" si="10"/>
        <v>24</v>
      </c>
      <c r="G58" s="8">
        <f t="shared" si="3"/>
        <v>245</v>
      </c>
      <c r="H58" s="8">
        <f t="shared" si="5"/>
        <v>5880</v>
      </c>
      <c r="I58" s="9" t="s">
        <v>145</v>
      </c>
      <c r="J58" s="10" t="s">
        <v>61</v>
      </c>
    </row>
    <row r="59" spans="1:10" ht="30" x14ac:dyDescent="0.3">
      <c r="A59" s="125"/>
      <c r="B59" s="125"/>
      <c r="C59" s="7" t="s">
        <v>20</v>
      </c>
      <c r="D59" s="12">
        <v>1</v>
      </c>
      <c r="E59" s="6">
        <v>12</v>
      </c>
      <c r="F59" s="6">
        <f t="shared" si="10"/>
        <v>12</v>
      </c>
      <c r="G59" s="8">
        <f t="shared" si="3"/>
        <v>245</v>
      </c>
      <c r="H59" s="8">
        <f t="shared" si="5"/>
        <v>2940</v>
      </c>
      <c r="I59" s="9" t="s">
        <v>145</v>
      </c>
      <c r="J59" s="10" t="s">
        <v>61</v>
      </c>
    </row>
    <row r="60" spans="1:10" ht="30" x14ac:dyDescent="0.3">
      <c r="A60" s="125" t="s">
        <v>37</v>
      </c>
      <c r="B60" s="125" t="s">
        <v>111</v>
      </c>
      <c r="C60" s="7" t="s">
        <v>11</v>
      </c>
      <c r="D60" s="7">
        <v>1</v>
      </c>
      <c r="E60" s="8">
        <v>12</v>
      </c>
      <c r="F60" s="8">
        <f t="shared" ref="F60:F61" si="11">D60*E60</f>
        <v>12</v>
      </c>
      <c r="G60" s="8">
        <f t="shared" si="3"/>
        <v>245</v>
      </c>
      <c r="H60" s="8">
        <f t="shared" si="5"/>
        <v>2940</v>
      </c>
      <c r="I60" s="9" t="s">
        <v>145</v>
      </c>
      <c r="J60" s="10" t="s">
        <v>61</v>
      </c>
    </row>
    <row r="61" spans="1:10" ht="30" x14ac:dyDescent="0.3">
      <c r="A61" s="125"/>
      <c r="B61" s="125"/>
      <c r="C61" s="7" t="s">
        <v>20</v>
      </c>
      <c r="D61" s="8">
        <v>1</v>
      </c>
      <c r="E61" s="8">
        <v>12</v>
      </c>
      <c r="F61" s="8">
        <f t="shared" si="11"/>
        <v>12</v>
      </c>
      <c r="G61" s="8">
        <f t="shared" si="3"/>
        <v>245</v>
      </c>
      <c r="H61" s="8">
        <f t="shared" si="5"/>
        <v>2940</v>
      </c>
      <c r="I61" s="9" t="s">
        <v>145</v>
      </c>
      <c r="J61" s="10" t="s">
        <v>61</v>
      </c>
    </row>
    <row r="62" spans="1:10" ht="25.5" customHeight="1" x14ac:dyDescent="0.3">
      <c r="A62" s="125" t="s">
        <v>82</v>
      </c>
      <c r="B62" s="125" t="s">
        <v>112</v>
      </c>
      <c r="C62" s="7" t="s">
        <v>11</v>
      </c>
      <c r="D62" s="7">
        <v>1</v>
      </c>
      <c r="E62" s="8">
        <v>12</v>
      </c>
      <c r="F62" s="8">
        <f t="shared" ref="F62" si="12">D62*E62</f>
        <v>12</v>
      </c>
      <c r="G62" s="8">
        <f t="shared" si="3"/>
        <v>245</v>
      </c>
      <c r="H62" s="8">
        <f t="shared" si="5"/>
        <v>2940</v>
      </c>
      <c r="I62" s="9" t="s">
        <v>145</v>
      </c>
      <c r="J62" s="10" t="s">
        <v>61</v>
      </c>
    </row>
    <row r="63" spans="1:10" ht="30" x14ac:dyDescent="0.3">
      <c r="A63" s="125"/>
      <c r="B63" s="125"/>
      <c r="C63" s="7" t="s">
        <v>20</v>
      </c>
      <c r="D63" s="8">
        <v>1</v>
      </c>
      <c r="E63" s="8">
        <v>12</v>
      </c>
      <c r="F63" s="8">
        <f t="shared" ref="F63" si="13">D63*E63</f>
        <v>12</v>
      </c>
      <c r="G63" s="8">
        <f t="shared" si="3"/>
        <v>245</v>
      </c>
      <c r="H63" s="8">
        <f t="shared" si="5"/>
        <v>2940</v>
      </c>
      <c r="I63" s="9" t="s">
        <v>145</v>
      </c>
      <c r="J63" s="10" t="s">
        <v>61</v>
      </c>
    </row>
    <row r="64" spans="1:10" ht="30" x14ac:dyDescent="0.3">
      <c r="A64" s="125" t="s">
        <v>83</v>
      </c>
      <c r="B64" s="125" t="s">
        <v>113</v>
      </c>
      <c r="C64" s="7" t="s">
        <v>11</v>
      </c>
      <c r="D64" s="7">
        <v>1</v>
      </c>
      <c r="E64" s="8">
        <v>12</v>
      </c>
      <c r="F64" s="8">
        <f t="shared" ref="F64" si="14">D64*E64</f>
        <v>12</v>
      </c>
      <c r="G64" s="8">
        <f t="shared" si="3"/>
        <v>245</v>
      </c>
      <c r="H64" s="8">
        <f t="shared" si="5"/>
        <v>2940</v>
      </c>
      <c r="I64" s="9" t="s">
        <v>145</v>
      </c>
      <c r="J64" s="10" t="s">
        <v>61</v>
      </c>
    </row>
    <row r="65" spans="1:10" ht="30" x14ac:dyDescent="0.3">
      <c r="A65" s="125"/>
      <c r="B65" s="125"/>
      <c r="C65" s="7" t="s">
        <v>20</v>
      </c>
      <c r="D65" s="8">
        <v>1</v>
      </c>
      <c r="E65" s="8">
        <v>12</v>
      </c>
      <c r="F65" s="8">
        <f t="shared" ref="F65" si="15">D65*E65</f>
        <v>12</v>
      </c>
      <c r="G65" s="8">
        <f t="shared" si="3"/>
        <v>245</v>
      </c>
      <c r="H65" s="8">
        <f t="shared" si="5"/>
        <v>2940</v>
      </c>
      <c r="I65" s="9" t="s">
        <v>145</v>
      </c>
      <c r="J65" s="10" t="s">
        <v>61</v>
      </c>
    </row>
    <row r="66" spans="1:10" ht="30" x14ac:dyDescent="0.3">
      <c r="A66" s="125" t="s">
        <v>84</v>
      </c>
      <c r="B66" s="125" t="s">
        <v>114</v>
      </c>
      <c r="C66" s="7" t="s">
        <v>11</v>
      </c>
      <c r="D66" s="7">
        <v>1</v>
      </c>
      <c r="E66" s="8">
        <v>12</v>
      </c>
      <c r="F66" s="8">
        <f t="shared" ref="F66" si="16">D66*E66</f>
        <v>12</v>
      </c>
      <c r="G66" s="8">
        <f t="shared" si="3"/>
        <v>245</v>
      </c>
      <c r="H66" s="8">
        <f t="shared" si="5"/>
        <v>2940</v>
      </c>
      <c r="I66" s="9" t="s">
        <v>145</v>
      </c>
      <c r="J66" s="10" t="s">
        <v>61</v>
      </c>
    </row>
    <row r="67" spans="1:10" ht="30" x14ac:dyDescent="0.3">
      <c r="A67" s="125"/>
      <c r="B67" s="125"/>
      <c r="C67" s="7" t="s">
        <v>20</v>
      </c>
      <c r="D67" s="8">
        <v>1</v>
      </c>
      <c r="E67" s="8">
        <v>12</v>
      </c>
      <c r="F67" s="8">
        <f t="shared" ref="F67" si="17">D67*E67</f>
        <v>12</v>
      </c>
      <c r="G67" s="8">
        <f t="shared" si="3"/>
        <v>245</v>
      </c>
      <c r="H67" s="8">
        <f t="shared" si="5"/>
        <v>2940</v>
      </c>
      <c r="I67" s="9" t="s">
        <v>145</v>
      </c>
      <c r="J67" s="10" t="s">
        <v>61</v>
      </c>
    </row>
    <row r="68" spans="1:10" ht="30" x14ac:dyDescent="0.3">
      <c r="A68" s="125" t="s">
        <v>85</v>
      </c>
      <c r="B68" s="125" t="s">
        <v>115</v>
      </c>
      <c r="C68" s="7" t="s">
        <v>11</v>
      </c>
      <c r="D68" s="7">
        <v>1</v>
      </c>
      <c r="E68" s="8">
        <v>12</v>
      </c>
      <c r="F68" s="8">
        <f t="shared" ref="F68" si="18">D68*E68</f>
        <v>12</v>
      </c>
      <c r="G68" s="8">
        <f t="shared" ref="G68:G89" si="19">31+30+31+31+30+31+30+31</f>
        <v>245</v>
      </c>
      <c r="H68" s="8">
        <f t="shared" si="5"/>
        <v>2940</v>
      </c>
      <c r="I68" s="9" t="s">
        <v>145</v>
      </c>
      <c r="J68" s="10" t="s">
        <v>195</v>
      </c>
    </row>
    <row r="69" spans="1:10" ht="30" x14ac:dyDescent="0.3">
      <c r="A69" s="125"/>
      <c r="B69" s="125"/>
      <c r="C69" s="7" t="s">
        <v>20</v>
      </c>
      <c r="D69" s="8">
        <v>1</v>
      </c>
      <c r="E69" s="8">
        <v>12</v>
      </c>
      <c r="F69" s="8">
        <f t="shared" ref="F69" si="20">D69*E69</f>
        <v>12</v>
      </c>
      <c r="G69" s="8">
        <f t="shared" si="19"/>
        <v>245</v>
      </c>
      <c r="H69" s="8">
        <f t="shared" si="5"/>
        <v>2940</v>
      </c>
      <c r="I69" s="9" t="s">
        <v>145</v>
      </c>
      <c r="J69" s="10" t="s">
        <v>195</v>
      </c>
    </row>
    <row r="70" spans="1:10" ht="48" customHeight="1" x14ac:dyDescent="0.3">
      <c r="A70" s="125" t="s">
        <v>38</v>
      </c>
      <c r="B70" s="125" t="s">
        <v>116</v>
      </c>
      <c r="C70" s="7" t="s">
        <v>11</v>
      </c>
      <c r="D70" s="7">
        <v>2</v>
      </c>
      <c r="E70" s="8">
        <v>12</v>
      </c>
      <c r="F70" s="8">
        <f t="shared" ref="F70" si="21">D70*E70</f>
        <v>24</v>
      </c>
      <c r="G70" s="8">
        <f t="shared" si="19"/>
        <v>245</v>
      </c>
      <c r="H70" s="8">
        <f t="shared" si="5"/>
        <v>5880</v>
      </c>
      <c r="I70" s="9" t="s">
        <v>145</v>
      </c>
      <c r="J70" s="10" t="s">
        <v>62</v>
      </c>
    </row>
    <row r="71" spans="1:10" ht="30" x14ac:dyDescent="0.3">
      <c r="A71" s="125"/>
      <c r="B71" s="125"/>
      <c r="C71" s="7" t="s">
        <v>20</v>
      </c>
      <c r="D71" s="8">
        <v>2</v>
      </c>
      <c r="E71" s="8">
        <v>12</v>
      </c>
      <c r="F71" s="8">
        <f t="shared" ref="F71" si="22">D71*E71</f>
        <v>24</v>
      </c>
      <c r="G71" s="8">
        <f t="shared" si="19"/>
        <v>245</v>
      </c>
      <c r="H71" s="8">
        <f t="shared" si="5"/>
        <v>5880</v>
      </c>
      <c r="I71" s="9" t="s">
        <v>145</v>
      </c>
      <c r="J71" s="10" t="s">
        <v>62</v>
      </c>
    </row>
    <row r="72" spans="1:10" ht="30" x14ac:dyDescent="0.3">
      <c r="A72" s="125" t="s">
        <v>93</v>
      </c>
      <c r="B72" s="125" t="s">
        <v>117</v>
      </c>
      <c r="C72" s="7" t="s">
        <v>11</v>
      </c>
      <c r="D72" s="7">
        <v>1</v>
      </c>
      <c r="E72" s="8">
        <v>12</v>
      </c>
      <c r="F72" s="8">
        <f t="shared" ref="F72" si="23">D72*E72</f>
        <v>12</v>
      </c>
      <c r="G72" s="8">
        <f t="shared" si="19"/>
        <v>245</v>
      </c>
      <c r="H72" s="8">
        <f t="shared" si="5"/>
        <v>2940</v>
      </c>
      <c r="I72" s="9" t="s">
        <v>145</v>
      </c>
      <c r="J72" s="10" t="s">
        <v>62</v>
      </c>
    </row>
    <row r="73" spans="1:10" ht="30" x14ac:dyDescent="0.3">
      <c r="A73" s="125"/>
      <c r="B73" s="125"/>
      <c r="C73" s="7" t="s">
        <v>20</v>
      </c>
      <c r="D73" s="8">
        <v>1</v>
      </c>
      <c r="E73" s="8">
        <v>12</v>
      </c>
      <c r="F73" s="8">
        <f t="shared" ref="F73" si="24">D73*E73</f>
        <v>12</v>
      </c>
      <c r="G73" s="8">
        <f t="shared" si="19"/>
        <v>245</v>
      </c>
      <c r="H73" s="8">
        <f t="shared" ref="H73:H102" si="25">F73*G73</f>
        <v>2940</v>
      </c>
      <c r="I73" s="9" t="s">
        <v>145</v>
      </c>
      <c r="J73" s="10" t="s">
        <v>62</v>
      </c>
    </row>
    <row r="74" spans="1:10" ht="30" x14ac:dyDescent="0.3">
      <c r="A74" s="125" t="s">
        <v>94</v>
      </c>
      <c r="B74" s="125" t="s">
        <v>118</v>
      </c>
      <c r="C74" s="7" t="s">
        <v>11</v>
      </c>
      <c r="D74" s="7">
        <v>1</v>
      </c>
      <c r="E74" s="8">
        <v>12</v>
      </c>
      <c r="F74" s="8">
        <f t="shared" ref="F74" si="26">D74*E74</f>
        <v>12</v>
      </c>
      <c r="G74" s="8">
        <f t="shared" si="19"/>
        <v>245</v>
      </c>
      <c r="H74" s="8">
        <f t="shared" si="25"/>
        <v>2940</v>
      </c>
      <c r="I74" s="9" t="s">
        <v>145</v>
      </c>
      <c r="J74" s="10" t="s">
        <v>62</v>
      </c>
    </row>
    <row r="75" spans="1:10" ht="49.5" customHeight="1" x14ac:dyDescent="0.3">
      <c r="A75" s="125"/>
      <c r="B75" s="125"/>
      <c r="C75" s="7" t="s">
        <v>20</v>
      </c>
      <c r="D75" s="8">
        <v>1</v>
      </c>
      <c r="E75" s="8">
        <v>12</v>
      </c>
      <c r="F75" s="8">
        <f t="shared" ref="F75" si="27">D75*E75</f>
        <v>12</v>
      </c>
      <c r="G75" s="8">
        <f t="shared" si="19"/>
        <v>245</v>
      </c>
      <c r="H75" s="8">
        <f t="shared" si="25"/>
        <v>2940</v>
      </c>
      <c r="I75" s="9" t="s">
        <v>145</v>
      </c>
      <c r="J75" s="10" t="s">
        <v>62</v>
      </c>
    </row>
    <row r="76" spans="1:10" ht="30" x14ac:dyDescent="0.3">
      <c r="A76" s="125" t="s">
        <v>39</v>
      </c>
      <c r="B76" s="125" t="s">
        <v>119</v>
      </c>
      <c r="C76" s="7" t="s">
        <v>11</v>
      </c>
      <c r="D76" s="7">
        <v>1</v>
      </c>
      <c r="E76" s="8">
        <v>12</v>
      </c>
      <c r="F76" s="8">
        <f t="shared" ref="F76" si="28">D76*E76</f>
        <v>12</v>
      </c>
      <c r="G76" s="8">
        <f t="shared" si="19"/>
        <v>245</v>
      </c>
      <c r="H76" s="8">
        <f t="shared" si="25"/>
        <v>2940</v>
      </c>
      <c r="I76" s="9" t="s">
        <v>145</v>
      </c>
      <c r="J76" s="10" t="s">
        <v>62</v>
      </c>
    </row>
    <row r="77" spans="1:10" ht="30" x14ac:dyDescent="0.3">
      <c r="A77" s="125"/>
      <c r="B77" s="125"/>
      <c r="C77" s="7" t="s">
        <v>20</v>
      </c>
      <c r="D77" s="8">
        <v>1</v>
      </c>
      <c r="E77" s="8">
        <v>12</v>
      </c>
      <c r="F77" s="8">
        <f t="shared" ref="F77" si="29">D77*E77</f>
        <v>12</v>
      </c>
      <c r="G77" s="8">
        <f t="shared" si="19"/>
        <v>245</v>
      </c>
      <c r="H77" s="8">
        <f t="shared" si="25"/>
        <v>2940</v>
      </c>
      <c r="I77" s="9" t="s">
        <v>145</v>
      </c>
      <c r="J77" s="10" t="s">
        <v>62</v>
      </c>
    </row>
    <row r="78" spans="1:10" ht="30" x14ac:dyDescent="0.3">
      <c r="A78" s="125" t="s">
        <v>40</v>
      </c>
      <c r="B78" s="125" t="s">
        <v>120</v>
      </c>
      <c r="C78" s="7" t="s">
        <v>11</v>
      </c>
      <c r="D78" s="7">
        <v>3</v>
      </c>
      <c r="E78" s="8">
        <v>12</v>
      </c>
      <c r="F78" s="8">
        <f t="shared" ref="F78" si="30">D78*E78</f>
        <v>36</v>
      </c>
      <c r="G78" s="8">
        <f t="shared" si="19"/>
        <v>245</v>
      </c>
      <c r="H78" s="8">
        <f t="shared" si="25"/>
        <v>8820</v>
      </c>
      <c r="I78" s="9" t="s">
        <v>145</v>
      </c>
      <c r="J78" s="10" t="s">
        <v>62</v>
      </c>
    </row>
    <row r="79" spans="1:10" ht="30" x14ac:dyDescent="0.3">
      <c r="A79" s="125"/>
      <c r="B79" s="125"/>
      <c r="C79" s="7" t="s">
        <v>20</v>
      </c>
      <c r="D79" s="8">
        <v>2</v>
      </c>
      <c r="E79" s="8">
        <v>12</v>
      </c>
      <c r="F79" s="8">
        <f t="shared" ref="F79" si="31">D79*E79</f>
        <v>24</v>
      </c>
      <c r="G79" s="8">
        <f t="shared" si="19"/>
        <v>245</v>
      </c>
      <c r="H79" s="8">
        <f t="shared" si="25"/>
        <v>5880</v>
      </c>
      <c r="I79" s="9" t="s">
        <v>145</v>
      </c>
      <c r="J79" s="10" t="s">
        <v>62</v>
      </c>
    </row>
    <row r="80" spans="1:10" ht="30" x14ac:dyDescent="0.3">
      <c r="A80" s="125" t="s">
        <v>41</v>
      </c>
      <c r="B80" s="125" t="s">
        <v>121</v>
      </c>
      <c r="C80" s="12" t="s">
        <v>66</v>
      </c>
      <c r="D80" s="7">
        <v>1</v>
      </c>
      <c r="E80" s="8">
        <v>12</v>
      </c>
      <c r="F80" s="8">
        <f t="shared" ref="F80" si="32">D80*E80</f>
        <v>12</v>
      </c>
      <c r="G80" s="8">
        <f t="shared" si="19"/>
        <v>245</v>
      </c>
      <c r="H80" s="8">
        <f t="shared" si="25"/>
        <v>2940</v>
      </c>
      <c r="I80" s="9" t="s">
        <v>145</v>
      </c>
      <c r="J80" s="10" t="s">
        <v>64</v>
      </c>
    </row>
    <row r="81" spans="1:10" ht="30" x14ac:dyDescent="0.3">
      <c r="A81" s="125"/>
      <c r="B81" s="125"/>
      <c r="C81" s="7" t="s">
        <v>20</v>
      </c>
      <c r="D81" s="8">
        <v>1</v>
      </c>
      <c r="E81" s="8">
        <v>12</v>
      </c>
      <c r="F81" s="8">
        <f t="shared" ref="F81" si="33">D81*E81</f>
        <v>12</v>
      </c>
      <c r="G81" s="8">
        <f t="shared" si="19"/>
        <v>245</v>
      </c>
      <c r="H81" s="8">
        <f t="shared" si="25"/>
        <v>2940</v>
      </c>
      <c r="I81" s="9" t="s">
        <v>145</v>
      </c>
      <c r="J81" s="10" t="s">
        <v>64</v>
      </c>
    </row>
    <row r="82" spans="1:10" ht="30" x14ac:dyDescent="0.3">
      <c r="A82" s="125" t="s">
        <v>42</v>
      </c>
      <c r="B82" s="125" t="s">
        <v>122</v>
      </c>
      <c r="C82" s="7" t="s">
        <v>11</v>
      </c>
      <c r="D82" s="7">
        <v>1</v>
      </c>
      <c r="E82" s="8">
        <v>12</v>
      </c>
      <c r="F82" s="8">
        <f t="shared" ref="F82" si="34">D82*E82</f>
        <v>12</v>
      </c>
      <c r="G82" s="8">
        <f t="shared" si="19"/>
        <v>245</v>
      </c>
      <c r="H82" s="8">
        <f t="shared" si="25"/>
        <v>2940</v>
      </c>
      <c r="I82" s="9" t="s">
        <v>145</v>
      </c>
      <c r="J82" s="10" t="s">
        <v>63</v>
      </c>
    </row>
    <row r="83" spans="1:10" ht="30" x14ac:dyDescent="0.3">
      <c r="A83" s="125"/>
      <c r="B83" s="125"/>
      <c r="C83" s="7" t="s">
        <v>20</v>
      </c>
      <c r="D83" s="8">
        <v>1</v>
      </c>
      <c r="E83" s="8">
        <v>12</v>
      </c>
      <c r="F83" s="8">
        <f t="shared" ref="F83" si="35">D83*E83</f>
        <v>12</v>
      </c>
      <c r="G83" s="8">
        <f t="shared" si="19"/>
        <v>245</v>
      </c>
      <c r="H83" s="8">
        <f t="shared" si="25"/>
        <v>2940</v>
      </c>
      <c r="I83" s="9" t="s">
        <v>145</v>
      </c>
      <c r="J83" s="10" t="s">
        <v>63</v>
      </c>
    </row>
    <row r="84" spans="1:10" ht="30" x14ac:dyDescent="0.3">
      <c r="A84" s="125" t="s">
        <v>43</v>
      </c>
      <c r="B84" s="125" t="s">
        <v>123</v>
      </c>
      <c r="C84" s="7" t="s">
        <v>11</v>
      </c>
      <c r="D84" s="7">
        <v>1</v>
      </c>
      <c r="E84" s="8">
        <v>12</v>
      </c>
      <c r="F84" s="8">
        <f t="shared" ref="F84" si="36">D84*E84</f>
        <v>12</v>
      </c>
      <c r="G84" s="8">
        <f t="shared" si="19"/>
        <v>245</v>
      </c>
      <c r="H84" s="8">
        <f t="shared" si="25"/>
        <v>2940</v>
      </c>
      <c r="I84" s="9" t="s">
        <v>145</v>
      </c>
      <c r="J84" s="10" t="s">
        <v>63</v>
      </c>
    </row>
    <row r="85" spans="1:10" ht="30" x14ac:dyDescent="0.3">
      <c r="A85" s="125"/>
      <c r="B85" s="125"/>
      <c r="C85" s="7" t="s">
        <v>20</v>
      </c>
      <c r="D85" s="8">
        <v>1</v>
      </c>
      <c r="E85" s="8">
        <v>12</v>
      </c>
      <c r="F85" s="8">
        <f t="shared" ref="F85" si="37">D85*E85</f>
        <v>12</v>
      </c>
      <c r="G85" s="8">
        <f t="shared" si="19"/>
        <v>245</v>
      </c>
      <c r="H85" s="8">
        <f t="shared" si="25"/>
        <v>2940</v>
      </c>
      <c r="I85" s="9" t="s">
        <v>145</v>
      </c>
      <c r="J85" s="10" t="s">
        <v>63</v>
      </c>
    </row>
    <row r="86" spans="1:10" ht="30" x14ac:dyDescent="0.3">
      <c r="A86" s="125" t="s">
        <v>44</v>
      </c>
      <c r="B86" s="125" t="s">
        <v>124</v>
      </c>
      <c r="C86" s="7" t="s">
        <v>11</v>
      </c>
      <c r="D86" s="7">
        <v>1</v>
      </c>
      <c r="E86" s="8">
        <v>12</v>
      </c>
      <c r="F86" s="8">
        <f t="shared" ref="F86" si="38">D86*E86</f>
        <v>12</v>
      </c>
      <c r="G86" s="8">
        <f t="shared" si="19"/>
        <v>245</v>
      </c>
      <c r="H86" s="8">
        <f t="shared" si="25"/>
        <v>2940</v>
      </c>
      <c r="I86" s="9" t="s">
        <v>67</v>
      </c>
      <c r="J86" s="10" t="s">
        <v>62</v>
      </c>
    </row>
    <row r="87" spans="1:10" ht="30" x14ac:dyDescent="0.3">
      <c r="A87" s="125"/>
      <c r="B87" s="125"/>
      <c r="C87" s="7" t="s">
        <v>20</v>
      </c>
      <c r="D87" s="8">
        <v>1</v>
      </c>
      <c r="E87" s="8">
        <v>12</v>
      </c>
      <c r="F87" s="8">
        <f t="shared" ref="F87" si="39">D87*E87</f>
        <v>12</v>
      </c>
      <c r="G87" s="8">
        <f t="shared" si="19"/>
        <v>245</v>
      </c>
      <c r="H87" s="8">
        <f t="shared" si="25"/>
        <v>2940</v>
      </c>
      <c r="I87" s="9" t="s">
        <v>67</v>
      </c>
      <c r="J87" s="10" t="s">
        <v>62</v>
      </c>
    </row>
    <row r="88" spans="1:10" ht="30" x14ac:dyDescent="0.3">
      <c r="A88" s="125" t="s">
        <v>87</v>
      </c>
      <c r="B88" s="125" t="s">
        <v>125</v>
      </c>
      <c r="C88" s="7" t="s">
        <v>11</v>
      </c>
      <c r="D88" s="7">
        <v>1</v>
      </c>
      <c r="E88" s="8">
        <v>12</v>
      </c>
      <c r="F88" s="8">
        <f t="shared" ref="F88" si="40">D88*E88</f>
        <v>12</v>
      </c>
      <c r="G88" s="8">
        <f t="shared" si="19"/>
        <v>245</v>
      </c>
      <c r="H88" s="8">
        <f t="shared" si="25"/>
        <v>2940</v>
      </c>
      <c r="I88" s="9" t="s">
        <v>67</v>
      </c>
      <c r="J88" s="10" t="s">
        <v>62</v>
      </c>
    </row>
    <row r="89" spans="1:10" ht="30" x14ac:dyDescent="0.3">
      <c r="A89" s="125"/>
      <c r="B89" s="125"/>
      <c r="C89" s="7" t="s">
        <v>20</v>
      </c>
      <c r="D89" s="8">
        <v>1</v>
      </c>
      <c r="E89" s="8">
        <v>12</v>
      </c>
      <c r="F89" s="8">
        <f t="shared" ref="F89" si="41">D89*E89</f>
        <v>12</v>
      </c>
      <c r="G89" s="8">
        <f t="shared" si="19"/>
        <v>245</v>
      </c>
      <c r="H89" s="8">
        <f t="shared" si="25"/>
        <v>2940</v>
      </c>
      <c r="I89" s="9" t="s">
        <v>67</v>
      </c>
      <c r="J89" s="10" t="s">
        <v>62</v>
      </c>
    </row>
    <row r="90" spans="1:10" ht="45" x14ac:dyDescent="0.3">
      <c r="A90" s="125" t="s">
        <v>88</v>
      </c>
      <c r="B90" s="125" t="s">
        <v>126</v>
      </c>
      <c r="C90" s="7" t="s">
        <v>79</v>
      </c>
      <c r="D90" s="7">
        <v>1</v>
      </c>
      <c r="E90" s="8">
        <v>12</v>
      </c>
      <c r="F90" s="8">
        <f t="shared" ref="F90" si="42">D90*E90</f>
        <v>12</v>
      </c>
      <c r="G90" s="8">
        <f>8+8+10+8+9+9+8+10</f>
        <v>70</v>
      </c>
      <c r="H90" s="8">
        <f t="shared" si="25"/>
        <v>840</v>
      </c>
      <c r="I90" s="9" t="s">
        <v>69</v>
      </c>
      <c r="J90" s="10" t="s">
        <v>61</v>
      </c>
    </row>
    <row r="91" spans="1:10" ht="45" x14ac:dyDescent="0.3">
      <c r="A91" s="125"/>
      <c r="B91" s="125"/>
      <c r="C91" s="7" t="s">
        <v>20</v>
      </c>
      <c r="D91" s="8">
        <v>1</v>
      </c>
      <c r="E91" s="8">
        <v>12</v>
      </c>
      <c r="F91" s="8">
        <f t="shared" ref="F91" si="43">D91*E91</f>
        <v>12</v>
      </c>
      <c r="G91" s="8">
        <f>31+30+31+31+30+31+30+31</f>
        <v>245</v>
      </c>
      <c r="H91" s="8">
        <f t="shared" si="25"/>
        <v>2940</v>
      </c>
      <c r="I91" s="9" t="s">
        <v>69</v>
      </c>
      <c r="J91" s="10" t="s">
        <v>61</v>
      </c>
    </row>
    <row r="92" spans="1:10" ht="75" x14ac:dyDescent="0.3">
      <c r="A92" s="125" t="s">
        <v>45</v>
      </c>
      <c r="B92" s="125" t="s">
        <v>127</v>
      </c>
      <c r="C92" s="7" t="s">
        <v>79</v>
      </c>
      <c r="D92" s="7">
        <v>1</v>
      </c>
      <c r="E92" s="8">
        <v>12</v>
      </c>
      <c r="F92" s="8">
        <f t="shared" ref="F92" si="44">D92*E92</f>
        <v>12</v>
      </c>
      <c r="G92" s="8">
        <f>8+8+10+8+9+9+8+10</f>
        <v>70</v>
      </c>
      <c r="H92" s="8">
        <f t="shared" si="25"/>
        <v>840</v>
      </c>
      <c r="I92" s="9" t="s">
        <v>70</v>
      </c>
      <c r="J92" s="10" t="s">
        <v>61</v>
      </c>
    </row>
    <row r="93" spans="1:10" ht="75" x14ac:dyDescent="0.3">
      <c r="A93" s="125"/>
      <c r="B93" s="125"/>
      <c r="C93" s="7" t="s">
        <v>20</v>
      </c>
      <c r="D93" s="8">
        <v>1</v>
      </c>
      <c r="E93" s="8">
        <v>12</v>
      </c>
      <c r="F93" s="8">
        <f t="shared" ref="F93" si="45">D93*E93</f>
        <v>12</v>
      </c>
      <c r="G93" s="8">
        <f>31+30+31+31+30+31+30+31</f>
        <v>245</v>
      </c>
      <c r="H93" s="8">
        <f t="shared" si="25"/>
        <v>2940</v>
      </c>
      <c r="I93" s="9" t="s">
        <v>70</v>
      </c>
      <c r="J93" s="10" t="s">
        <v>61</v>
      </c>
    </row>
    <row r="94" spans="1:10" ht="75" x14ac:dyDescent="0.3">
      <c r="A94" s="125" t="s">
        <v>46</v>
      </c>
      <c r="B94" s="125" t="s">
        <v>128</v>
      </c>
      <c r="C94" s="7" t="s">
        <v>79</v>
      </c>
      <c r="D94" s="7">
        <v>1</v>
      </c>
      <c r="E94" s="8">
        <v>12</v>
      </c>
      <c r="F94" s="8">
        <f t="shared" ref="F94" si="46">D94*E94</f>
        <v>12</v>
      </c>
      <c r="G94" s="8">
        <f>8+8+10+8+9+9+8+10</f>
        <v>70</v>
      </c>
      <c r="H94" s="8">
        <f t="shared" si="25"/>
        <v>840</v>
      </c>
      <c r="I94" s="9" t="s">
        <v>70</v>
      </c>
      <c r="J94" s="10" t="s">
        <v>61</v>
      </c>
    </row>
    <row r="95" spans="1:10" ht="75" x14ac:dyDescent="0.3">
      <c r="A95" s="125"/>
      <c r="B95" s="125"/>
      <c r="C95" s="7" t="s">
        <v>20</v>
      </c>
      <c r="D95" s="8">
        <v>1</v>
      </c>
      <c r="E95" s="8">
        <v>12</v>
      </c>
      <c r="F95" s="8">
        <f t="shared" ref="F95" si="47">D95*E95</f>
        <v>12</v>
      </c>
      <c r="G95" s="8">
        <f>31+30+31+31+30+31+30+31</f>
        <v>245</v>
      </c>
      <c r="H95" s="8">
        <f t="shared" si="25"/>
        <v>2940</v>
      </c>
      <c r="I95" s="9" t="s">
        <v>70</v>
      </c>
      <c r="J95" s="10" t="s">
        <v>61</v>
      </c>
    </row>
    <row r="96" spans="1:10" ht="45" x14ac:dyDescent="0.3">
      <c r="A96" s="98" t="s">
        <v>47</v>
      </c>
      <c r="B96" s="98" t="s">
        <v>129</v>
      </c>
      <c r="C96" s="33" t="s">
        <v>153</v>
      </c>
      <c r="D96" s="7">
        <v>1</v>
      </c>
      <c r="E96" s="8">
        <v>8</v>
      </c>
      <c r="F96" s="8">
        <v>8</v>
      </c>
      <c r="G96" s="8">
        <f>21+22+21+23+20+20+20+19</f>
        <v>166</v>
      </c>
      <c r="H96" s="8">
        <f t="shared" si="25"/>
        <v>1328</v>
      </c>
      <c r="I96" s="9" t="s">
        <v>71</v>
      </c>
      <c r="J96" s="10" t="s">
        <v>61</v>
      </c>
    </row>
    <row r="97" spans="1:10" ht="45" x14ac:dyDescent="0.3">
      <c r="A97" s="125" t="s">
        <v>48</v>
      </c>
      <c r="B97" s="125" t="s">
        <v>130</v>
      </c>
      <c r="C97" s="7" t="s">
        <v>11</v>
      </c>
      <c r="D97" s="7">
        <v>1</v>
      </c>
      <c r="E97" s="8">
        <v>12</v>
      </c>
      <c r="F97" s="8">
        <f t="shared" ref="F97" si="48">D97*E97</f>
        <v>12</v>
      </c>
      <c r="G97" s="8">
        <f t="shared" ref="G97:G108" si="49">31+30+31+31+30+31+30+31</f>
        <v>245</v>
      </c>
      <c r="H97" s="8">
        <f t="shared" si="25"/>
        <v>2940</v>
      </c>
      <c r="I97" s="9" t="s">
        <v>71</v>
      </c>
      <c r="J97" s="10" t="s">
        <v>61</v>
      </c>
    </row>
    <row r="98" spans="1:10" ht="45" x14ac:dyDescent="0.3">
      <c r="A98" s="125"/>
      <c r="B98" s="125"/>
      <c r="C98" s="7" t="s">
        <v>20</v>
      </c>
      <c r="D98" s="8">
        <v>1</v>
      </c>
      <c r="E98" s="8">
        <v>12</v>
      </c>
      <c r="F98" s="8">
        <f t="shared" ref="F98" si="50">D98*E98</f>
        <v>12</v>
      </c>
      <c r="G98" s="8">
        <f t="shared" si="49"/>
        <v>245</v>
      </c>
      <c r="H98" s="8">
        <f t="shared" si="25"/>
        <v>2940</v>
      </c>
      <c r="I98" s="9" t="s">
        <v>71</v>
      </c>
      <c r="J98" s="10" t="s">
        <v>61</v>
      </c>
    </row>
    <row r="99" spans="1:10" ht="30" x14ac:dyDescent="0.3">
      <c r="A99" s="125" t="s">
        <v>49</v>
      </c>
      <c r="B99" s="125" t="s">
        <v>131</v>
      </c>
      <c r="C99" s="7" t="s">
        <v>11</v>
      </c>
      <c r="D99" s="7">
        <v>1</v>
      </c>
      <c r="E99" s="8">
        <v>12</v>
      </c>
      <c r="F99" s="8">
        <f t="shared" ref="F99" si="51">D99*E99</f>
        <v>12</v>
      </c>
      <c r="G99" s="8">
        <f t="shared" si="49"/>
        <v>245</v>
      </c>
      <c r="H99" s="8">
        <f t="shared" si="25"/>
        <v>2940</v>
      </c>
      <c r="I99" s="9" t="s">
        <v>72</v>
      </c>
      <c r="J99" s="10" t="s">
        <v>62</v>
      </c>
    </row>
    <row r="100" spans="1:10" ht="30" x14ac:dyDescent="0.3">
      <c r="A100" s="125"/>
      <c r="B100" s="125"/>
      <c r="C100" s="7" t="s">
        <v>20</v>
      </c>
      <c r="D100" s="8">
        <v>1</v>
      </c>
      <c r="E100" s="8">
        <v>12</v>
      </c>
      <c r="F100" s="8">
        <f t="shared" ref="F100" si="52">D100*E100</f>
        <v>12</v>
      </c>
      <c r="G100" s="8">
        <f t="shared" si="49"/>
        <v>245</v>
      </c>
      <c r="H100" s="8">
        <f t="shared" si="25"/>
        <v>2940</v>
      </c>
      <c r="I100" s="9" t="s">
        <v>72</v>
      </c>
      <c r="J100" s="10" t="s">
        <v>62</v>
      </c>
    </row>
    <row r="101" spans="1:10" ht="45" x14ac:dyDescent="0.3">
      <c r="A101" s="125" t="s">
        <v>50</v>
      </c>
      <c r="B101" s="125" t="s">
        <v>132</v>
      </c>
      <c r="C101" s="7" t="s">
        <v>11</v>
      </c>
      <c r="D101" s="7">
        <v>1</v>
      </c>
      <c r="E101" s="8">
        <v>12</v>
      </c>
      <c r="F101" s="8">
        <f t="shared" ref="F101" si="53">D101*E101</f>
        <v>12</v>
      </c>
      <c r="G101" s="8">
        <f t="shared" si="49"/>
        <v>245</v>
      </c>
      <c r="H101" s="8">
        <f t="shared" si="25"/>
        <v>2940</v>
      </c>
      <c r="I101" s="9" t="s">
        <v>73</v>
      </c>
      <c r="J101" s="10" t="s">
        <v>61</v>
      </c>
    </row>
    <row r="102" spans="1:10" ht="45" x14ac:dyDescent="0.3">
      <c r="A102" s="125"/>
      <c r="B102" s="125"/>
      <c r="C102" s="7" t="s">
        <v>20</v>
      </c>
      <c r="D102" s="8">
        <v>2</v>
      </c>
      <c r="E102" s="8">
        <v>12</v>
      </c>
      <c r="F102" s="8">
        <f t="shared" ref="F102" si="54">D102*E102</f>
        <v>24</v>
      </c>
      <c r="G102" s="8">
        <f t="shared" si="49"/>
        <v>245</v>
      </c>
      <c r="H102" s="8">
        <f t="shared" si="25"/>
        <v>5880</v>
      </c>
      <c r="I102" s="9" t="s">
        <v>73</v>
      </c>
      <c r="J102" s="10" t="s">
        <v>61</v>
      </c>
    </row>
    <row r="103" spans="1:10" ht="45" x14ac:dyDescent="0.3">
      <c r="A103" s="125" t="s">
        <v>86</v>
      </c>
      <c r="B103" s="125" t="s">
        <v>132</v>
      </c>
      <c r="C103" s="7" t="s">
        <v>11</v>
      </c>
      <c r="D103" s="7">
        <v>1</v>
      </c>
      <c r="E103" s="8">
        <v>12</v>
      </c>
      <c r="F103" s="8">
        <f t="shared" ref="F103" si="55">D103*E103</f>
        <v>12</v>
      </c>
      <c r="G103" s="8">
        <f t="shared" si="49"/>
        <v>245</v>
      </c>
      <c r="H103" s="8">
        <f t="shared" ref="H103:H127" si="56">F103*G103</f>
        <v>2940</v>
      </c>
      <c r="I103" s="9" t="s">
        <v>73</v>
      </c>
      <c r="J103" s="10" t="s">
        <v>61</v>
      </c>
    </row>
    <row r="104" spans="1:10" ht="45" x14ac:dyDescent="0.3">
      <c r="A104" s="125"/>
      <c r="B104" s="125"/>
      <c r="C104" s="7" t="s">
        <v>20</v>
      </c>
      <c r="D104" s="8">
        <v>2</v>
      </c>
      <c r="E104" s="8">
        <v>12</v>
      </c>
      <c r="F104" s="8">
        <f t="shared" ref="F104" si="57">D104*E104</f>
        <v>24</v>
      </c>
      <c r="G104" s="8">
        <f t="shared" si="49"/>
        <v>245</v>
      </c>
      <c r="H104" s="8">
        <f t="shared" si="56"/>
        <v>5880</v>
      </c>
      <c r="I104" s="9" t="s">
        <v>73</v>
      </c>
      <c r="J104" s="10" t="s">
        <v>61</v>
      </c>
    </row>
    <row r="105" spans="1:10" ht="45" x14ac:dyDescent="0.3">
      <c r="A105" s="125" t="s">
        <v>51</v>
      </c>
      <c r="B105" s="125" t="s">
        <v>133</v>
      </c>
      <c r="C105" s="7" t="s">
        <v>11</v>
      </c>
      <c r="D105" s="7">
        <v>1</v>
      </c>
      <c r="E105" s="8">
        <v>12</v>
      </c>
      <c r="F105" s="8">
        <f t="shared" ref="F105" si="58">D105*E105</f>
        <v>12</v>
      </c>
      <c r="G105" s="8">
        <f t="shared" si="49"/>
        <v>245</v>
      </c>
      <c r="H105" s="8">
        <f t="shared" si="56"/>
        <v>2940</v>
      </c>
      <c r="I105" s="9" t="s">
        <v>73</v>
      </c>
      <c r="J105" s="10" t="s">
        <v>61</v>
      </c>
    </row>
    <row r="106" spans="1:10" ht="45" x14ac:dyDescent="0.3">
      <c r="A106" s="125"/>
      <c r="B106" s="125"/>
      <c r="C106" s="7" t="s">
        <v>20</v>
      </c>
      <c r="D106" s="8">
        <v>2</v>
      </c>
      <c r="E106" s="8">
        <v>12</v>
      </c>
      <c r="F106" s="8">
        <f t="shared" ref="F106" si="59">D106*E106</f>
        <v>24</v>
      </c>
      <c r="G106" s="8">
        <f t="shared" si="49"/>
        <v>245</v>
      </c>
      <c r="H106" s="8">
        <f t="shared" si="56"/>
        <v>5880</v>
      </c>
      <c r="I106" s="9" t="s">
        <v>73</v>
      </c>
      <c r="J106" s="10" t="s">
        <v>61</v>
      </c>
    </row>
    <row r="107" spans="1:10" ht="45" x14ac:dyDescent="0.3">
      <c r="A107" s="125" t="s">
        <v>170</v>
      </c>
      <c r="B107" s="125" t="s">
        <v>134</v>
      </c>
      <c r="C107" s="7" t="s">
        <v>11</v>
      </c>
      <c r="D107" s="7">
        <v>1</v>
      </c>
      <c r="E107" s="8">
        <v>12</v>
      </c>
      <c r="F107" s="8">
        <f t="shared" ref="F107" si="60">D107*E107</f>
        <v>12</v>
      </c>
      <c r="G107" s="8">
        <f t="shared" si="49"/>
        <v>245</v>
      </c>
      <c r="H107" s="8">
        <f t="shared" si="56"/>
        <v>2940</v>
      </c>
      <c r="I107" s="9" t="s">
        <v>69</v>
      </c>
      <c r="J107" s="10" t="s">
        <v>62</v>
      </c>
    </row>
    <row r="108" spans="1:10" ht="45" x14ac:dyDescent="0.3">
      <c r="A108" s="125"/>
      <c r="B108" s="125"/>
      <c r="C108" s="7" t="s">
        <v>20</v>
      </c>
      <c r="D108" s="8">
        <v>1</v>
      </c>
      <c r="E108" s="8">
        <v>12</v>
      </c>
      <c r="F108" s="8">
        <f t="shared" ref="F108" si="61">D108*E108</f>
        <v>12</v>
      </c>
      <c r="G108" s="8">
        <f t="shared" si="49"/>
        <v>245</v>
      </c>
      <c r="H108" s="8">
        <f t="shared" si="56"/>
        <v>2940</v>
      </c>
      <c r="I108" s="9" t="s">
        <v>69</v>
      </c>
      <c r="J108" s="10" t="s">
        <v>62</v>
      </c>
    </row>
    <row r="109" spans="1:10" ht="60" x14ac:dyDescent="0.3">
      <c r="A109" s="98" t="s">
        <v>74</v>
      </c>
      <c r="B109" s="98" t="s">
        <v>135</v>
      </c>
      <c r="C109" s="7" t="s">
        <v>192</v>
      </c>
      <c r="D109" s="7">
        <v>1</v>
      </c>
      <c r="E109" s="8">
        <v>9</v>
      </c>
      <c r="F109" s="8">
        <f t="shared" ref="F109" si="62">D109*E109</f>
        <v>9</v>
      </c>
      <c r="G109" s="8">
        <f>21+22+21+23+20+20+20+19</f>
        <v>166</v>
      </c>
      <c r="H109" s="8">
        <f t="shared" si="56"/>
        <v>1494</v>
      </c>
      <c r="I109" s="9" t="s">
        <v>74</v>
      </c>
      <c r="J109" s="10" t="s">
        <v>62</v>
      </c>
    </row>
    <row r="110" spans="1:10" ht="45" x14ac:dyDescent="0.3">
      <c r="A110" s="125" t="s">
        <v>52</v>
      </c>
      <c r="B110" s="125" t="s">
        <v>136</v>
      </c>
      <c r="C110" s="7" t="s">
        <v>15</v>
      </c>
      <c r="D110" s="7">
        <v>1</v>
      </c>
      <c r="E110" s="8">
        <v>12</v>
      </c>
      <c r="F110" s="8">
        <f t="shared" ref="F110" si="63">D110*E110</f>
        <v>12</v>
      </c>
      <c r="G110" s="8">
        <f>23+22+21+23+21+22+22+21</f>
        <v>175</v>
      </c>
      <c r="H110" s="8">
        <f t="shared" si="56"/>
        <v>2100</v>
      </c>
      <c r="I110" s="9" t="s">
        <v>75</v>
      </c>
      <c r="J110" s="10" t="s">
        <v>61</v>
      </c>
    </row>
    <row r="111" spans="1:10" ht="45" x14ac:dyDescent="0.3">
      <c r="A111" s="125"/>
      <c r="B111" s="125"/>
      <c r="C111" s="7" t="s">
        <v>20</v>
      </c>
      <c r="D111" s="8">
        <v>1</v>
      </c>
      <c r="E111" s="8">
        <v>12</v>
      </c>
      <c r="F111" s="8">
        <f t="shared" ref="F111" si="64">D111*E111</f>
        <v>12</v>
      </c>
      <c r="G111" s="8">
        <f>31+30+31+31+30+31+30+31</f>
        <v>245</v>
      </c>
      <c r="H111" s="8">
        <f t="shared" si="56"/>
        <v>2940</v>
      </c>
      <c r="I111" s="9" t="s">
        <v>75</v>
      </c>
      <c r="J111" s="10" t="s">
        <v>61</v>
      </c>
    </row>
    <row r="112" spans="1:10" ht="30" x14ac:dyDescent="0.3">
      <c r="A112" s="125" t="s">
        <v>139</v>
      </c>
      <c r="B112" s="125" t="s">
        <v>138</v>
      </c>
      <c r="C112" s="7" t="s">
        <v>15</v>
      </c>
      <c r="D112" s="7">
        <v>8</v>
      </c>
      <c r="E112" s="8">
        <v>12</v>
      </c>
      <c r="F112" s="8">
        <f t="shared" ref="F112" si="65">D112*E112</f>
        <v>96</v>
      </c>
      <c r="G112" s="8">
        <f>23+22+21+23+21+22+22+21</f>
        <v>175</v>
      </c>
      <c r="H112" s="8">
        <f t="shared" si="56"/>
        <v>16800</v>
      </c>
      <c r="I112" s="9" t="s">
        <v>144</v>
      </c>
      <c r="J112" s="10" t="s">
        <v>61</v>
      </c>
    </row>
    <row r="113" spans="1:10" ht="45" x14ac:dyDescent="0.3">
      <c r="A113" s="125"/>
      <c r="B113" s="125"/>
      <c r="C113" s="7" t="s">
        <v>79</v>
      </c>
      <c r="D113" s="7">
        <v>4</v>
      </c>
      <c r="E113" s="8">
        <v>12</v>
      </c>
      <c r="F113" s="8">
        <f t="shared" ref="F113" si="66">D113*E113</f>
        <v>48</v>
      </c>
      <c r="G113" s="8">
        <f>8+8+10+8+9+9+8+10</f>
        <v>70</v>
      </c>
      <c r="H113" s="8">
        <f t="shared" si="56"/>
        <v>3360</v>
      </c>
      <c r="I113" s="9" t="s">
        <v>144</v>
      </c>
      <c r="J113" s="10" t="s">
        <v>61</v>
      </c>
    </row>
    <row r="114" spans="1:10" ht="30" x14ac:dyDescent="0.3">
      <c r="A114" s="125"/>
      <c r="B114" s="125"/>
      <c r="C114" s="7" t="s">
        <v>76</v>
      </c>
      <c r="D114" s="7">
        <v>5</v>
      </c>
      <c r="E114" s="8">
        <v>12</v>
      </c>
      <c r="F114" s="8">
        <f t="shared" ref="F114" si="67">D114*E114</f>
        <v>60</v>
      </c>
      <c r="G114" s="8">
        <f>23+22+21+23+21+22+22+21</f>
        <v>175</v>
      </c>
      <c r="H114" s="8">
        <f t="shared" si="56"/>
        <v>10500</v>
      </c>
      <c r="I114" s="9" t="s">
        <v>144</v>
      </c>
      <c r="J114" s="10" t="s">
        <v>61</v>
      </c>
    </row>
    <row r="115" spans="1:10" ht="45" x14ac:dyDescent="0.3">
      <c r="A115" s="125"/>
      <c r="B115" s="125"/>
      <c r="C115" s="7" t="s">
        <v>80</v>
      </c>
      <c r="D115" s="7">
        <v>4</v>
      </c>
      <c r="E115" s="8">
        <v>12</v>
      </c>
      <c r="F115" s="8">
        <f t="shared" ref="F115" si="68">D115*E115</f>
        <v>48</v>
      </c>
      <c r="G115" s="8">
        <f>8+8+10+8+9+9+8+10</f>
        <v>70</v>
      </c>
      <c r="H115" s="8">
        <f t="shared" si="56"/>
        <v>3360</v>
      </c>
      <c r="I115" s="9" t="s">
        <v>144</v>
      </c>
      <c r="J115" s="10" t="s">
        <v>61</v>
      </c>
    </row>
    <row r="116" spans="1:10" ht="30" x14ac:dyDescent="0.3">
      <c r="A116" s="125" t="s">
        <v>77</v>
      </c>
      <c r="B116" s="125" t="s">
        <v>137</v>
      </c>
      <c r="C116" s="7" t="s">
        <v>15</v>
      </c>
      <c r="D116" s="7">
        <v>8</v>
      </c>
      <c r="E116" s="8">
        <v>12</v>
      </c>
      <c r="F116" s="8">
        <f t="shared" ref="F116" si="69">D116*E116</f>
        <v>96</v>
      </c>
      <c r="G116" s="8">
        <f>23+22+21+23+21+22+22+21</f>
        <v>175</v>
      </c>
      <c r="H116" s="8">
        <f t="shared" si="56"/>
        <v>16800</v>
      </c>
      <c r="I116" s="9" t="s">
        <v>144</v>
      </c>
      <c r="J116" s="10" t="s">
        <v>64</v>
      </c>
    </row>
    <row r="117" spans="1:10" ht="45" x14ac:dyDescent="0.3">
      <c r="A117" s="125"/>
      <c r="B117" s="125"/>
      <c r="C117" s="7" t="s">
        <v>79</v>
      </c>
      <c r="D117" s="7">
        <v>4</v>
      </c>
      <c r="E117" s="8">
        <v>12</v>
      </c>
      <c r="F117" s="8">
        <f t="shared" ref="F117" si="70">D117*E117</f>
        <v>48</v>
      </c>
      <c r="G117" s="8">
        <f>8+8+10+8+9+9+8+10</f>
        <v>70</v>
      </c>
      <c r="H117" s="8">
        <f t="shared" si="56"/>
        <v>3360</v>
      </c>
      <c r="I117" s="9" t="s">
        <v>144</v>
      </c>
      <c r="J117" s="10" t="s">
        <v>64</v>
      </c>
    </row>
    <row r="118" spans="1:10" ht="30" x14ac:dyDescent="0.3">
      <c r="A118" s="125"/>
      <c r="B118" s="125"/>
      <c r="C118" s="7" t="s">
        <v>76</v>
      </c>
      <c r="D118" s="7">
        <v>5</v>
      </c>
      <c r="E118" s="8">
        <v>12</v>
      </c>
      <c r="F118" s="8">
        <f t="shared" ref="F118" si="71">D118*E118</f>
        <v>60</v>
      </c>
      <c r="G118" s="8">
        <f>23+22+21+23+21+22+22+21</f>
        <v>175</v>
      </c>
      <c r="H118" s="8">
        <f t="shared" si="56"/>
        <v>10500</v>
      </c>
      <c r="I118" s="9" t="s">
        <v>144</v>
      </c>
      <c r="J118" s="10" t="s">
        <v>64</v>
      </c>
    </row>
    <row r="119" spans="1:10" ht="45" x14ac:dyDescent="0.3">
      <c r="A119" s="125"/>
      <c r="B119" s="125"/>
      <c r="C119" s="7" t="s">
        <v>80</v>
      </c>
      <c r="D119" s="7">
        <v>4</v>
      </c>
      <c r="E119" s="8">
        <v>12</v>
      </c>
      <c r="F119" s="8">
        <f t="shared" ref="F119" si="72">D119*E119</f>
        <v>48</v>
      </c>
      <c r="G119" s="8">
        <f>8+8+10+8+9+9+8+10</f>
        <v>70</v>
      </c>
      <c r="H119" s="8">
        <f t="shared" si="56"/>
        <v>3360</v>
      </c>
      <c r="I119" s="9" t="s">
        <v>144</v>
      </c>
      <c r="J119" s="10" t="s">
        <v>64</v>
      </c>
    </row>
    <row r="120" spans="1:10" ht="30" x14ac:dyDescent="0.3">
      <c r="A120" s="125" t="s">
        <v>53</v>
      </c>
      <c r="B120" s="125" t="s">
        <v>140</v>
      </c>
      <c r="C120" s="7" t="s">
        <v>15</v>
      </c>
      <c r="D120" s="7">
        <v>10</v>
      </c>
      <c r="E120" s="8">
        <v>12</v>
      </c>
      <c r="F120" s="8">
        <f t="shared" ref="F120" si="73">D120*E120</f>
        <v>120</v>
      </c>
      <c r="G120" s="8">
        <f>23+22+21+23+21+22+22+21</f>
        <v>175</v>
      </c>
      <c r="H120" s="8">
        <f t="shared" si="56"/>
        <v>21000</v>
      </c>
      <c r="I120" s="9" t="s">
        <v>144</v>
      </c>
      <c r="J120" s="10" t="s">
        <v>63</v>
      </c>
    </row>
    <row r="121" spans="1:10" ht="45" x14ac:dyDescent="0.3">
      <c r="A121" s="125"/>
      <c r="B121" s="125"/>
      <c r="C121" s="7" t="s">
        <v>79</v>
      </c>
      <c r="D121" s="7">
        <v>5</v>
      </c>
      <c r="E121" s="8">
        <v>12</v>
      </c>
      <c r="F121" s="8">
        <f t="shared" ref="F121" si="74">D121*E121</f>
        <v>60</v>
      </c>
      <c r="G121" s="8">
        <f>8+8+10+8+9+9+8+10</f>
        <v>70</v>
      </c>
      <c r="H121" s="8">
        <f t="shared" si="56"/>
        <v>4200</v>
      </c>
      <c r="I121" s="9" t="s">
        <v>144</v>
      </c>
      <c r="J121" s="10" t="s">
        <v>63</v>
      </c>
    </row>
    <row r="122" spans="1:10" ht="30" x14ac:dyDescent="0.3">
      <c r="A122" s="125"/>
      <c r="B122" s="125"/>
      <c r="C122" s="7" t="s">
        <v>76</v>
      </c>
      <c r="D122" s="7">
        <v>6</v>
      </c>
      <c r="E122" s="8">
        <v>12</v>
      </c>
      <c r="F122" s="8">
        <f t="shared" ref="F122" si="75">D122*E122</f>
        <v>72</v>
      </c>
      <c r="G122" s="8">
        <f>23+22+21+23+21+22+22+21</f>
        <v>175</v>
      </c>
      <c r="H122" s="8">
        <f t="shared" si="56"/>
        <v>12600</v>
      </c>
      <c r="I122" s="9" t="s">
        <v>144</v>
      </c>
      <c r="J122" s="10" t="s">
        <v>63</v>
      </c>
    </row>
    <row r="123" spans="1:10" ht="45" x14ac:dyDescent="0.3">
      <c r="A123" s="125"/>
      <c r="B123" s="125"/>
      <c r="C123" s="7" t="s">
        <v>80</v>
      </c>
      <c r="D123" s="7">
        <v>5</v>
      </c>
      <c r="E123" s="8">
        <v>12</v>
      </c>
      <c r="F123" s="8">
        <f t="shared" ref="F123" si="76">D123*E123</f>
        <v>60</v>
      </c>
      <c r="G123" s="8">
        <f>8+8+10+8+9+9+8+10</f>
        <v>70</v>
      </c>
      <c r="H123" s="8">
        <f t="shared" si="56"/>
        <v>4200</v>
      </c>
      <c r="I123" s="9" t="s">
        <v>144</v>
      </c>
      <c r="J123" s="10" t="s">
        <v>63</v>
      </c>
    </row>
    <row r="124" spans="1:10" ht="30" x14ac:dyDescent="0.3">
      <c r="A124" s="125" t="s">
        <v>54</v>
      </c>
      <c r="B124" s="125" t="s">
        <v>141</v>
      </c>
      <c r="C124" s="7" t="s">
        <v>11</v>
      </c>
      <c r="D124" s="7">
        <v>3</v>
      </c>
      <c r="E124" s="8">
        <v>12</v>
      </c>
      <c r="F124" s="8">
        <f t="shared" ref="F124" si="77">D124*E124</f>
        <v>36</v>
      </c>
      <c r="G124" s="8">
        <f>31+30+31+31+30+31+30+31</f>
        <v>245</v>
      </c>
      <c r="H124" s="8">
        <f t="shared" si="56"/>
        <v>8820</v>
      </c>
      <c r="I124" s="9" t="s">
        <v>144</v>
      </c>
      <c r="J124" s="10" t="s">
        <v>62</v>
      </c>
    </row>
    <row r="125" spans="1:10" ht="30" x14ac:dyDescent="0.3">
      <c r="A125" s="125"/>
      <c r="B125" s="125"/>
      <c r="C125" s="7" t="s">
        <v>20</v>
      </c>
      <c r="D125" s="8">
        <v>3</v>
      </c>
      <c r="E125" s="8">
        <v>12</v>
      </c>
      <c r="F125" s="8">
        <f t="shared" ref="F125:F126" si="78">D125*E125</f>
        <v>36</v>
      </c>
      <c r="G125" s="8">
        <f>31+30+31+31+30+31+30+31</f>
        <v>245</v>
      </c>
      <c r="H125" s="8">
        <f t="shared" si="56"/>
        <v>8820</v>
      </c>
      <c r="I125" s="9" t="s">
        <v>144</v>
      </c>
      <c r="J125" s="10" t="s">
        <v>62</v>
      </c>
    </row>
    <row r="126" spans="1:10" ht="45" x14ac:dyDescent="0.3">
      <c r="A126" s="98" t="s">
        <v>147</v>
      </c>
      <c r="B126" s="98" t="s">
        <v>151</v>
      </c>
      <c r="C126" s="7" t="s">
        <v>79</v>
      </c>
      <c r="D126" s="7">
        <v>1</v>
      </c>
      <c r="E126" s="8">
        <v>12</v>
      </c>
      <c r="F126" s="8">
        <f t="shared" si="78"/>
        <v>12</v>
      </c>
      <c r="G126" s="8">
        <f>8+8+10+8+9+9+8+10</f>
        <v>70</v>
      </c>
      <c r="H126" s="8">
        <f t="shared" si="56"/>
        <v>840</v>
      </c>
      <c r="I126" s="9" t="s">
        <v>142</v>
      </c>
      <c r="J126" s="10" t="s">
        <v>61</v>
      </c>
    </row>
    <row r="127" spans="1:10" ht="60" x14ac:dyDescent="0.3">
      <c r="A127" s="98" t="s">
        <v>146</v>
      </c>
      <c r="B127" s="98" t="s">
        <v>143</v>
      </c>
      <c r="C127" s="7" t="s">
        <v>79</v>
      </c>
      <c r="D127" s="7">
        <v>1</v>
      </c>
      <c r="E127" s="8">
        <v>12</v>
      </c>
      <c r="F127" s="8">
        <f t="shared" ref="F127:F131" si="79">D127*E127</f>
        <v>12</v>
      </c>
      <c r="G127" s="8">
        <f>8+8+10+8+9+9+8+10</f>
        <v>70</v>
      </c>
      <c r="H127" s="8">
        <f t="shared" si="56"/>
        <v>840</v>
      </c>
      <c r="I127" s="9" t="s">
        <v>142</v>
      </c>
      <c r="J127" s="10" t="s">
        <v>64</v>
      </c>
    </row>
    <row r="128" spans="1:10" ht="30" x14ac:dyDescent="0.3">
      <c r="A128" s="129" t="s">
        <v>148</v>
      </c>
      <c r="B128" s="130" t="s">
        <v>152</v>
      </c>
      <c r="C128" s="64" t="s">
        <v>11</v>
      </c>
      <c r="D128" s="65">
        <v>1</v>
      </c>
      <c r="E128" s="66">
        <v>12</v>
      </c>
      <c r="F128" s="66">
        <f t="shared" si="79"/>
        <v>12</v>
      </c>
      <c r="G128" s="66">
        <f>30+31+31+30+31+30+31</f>
        <v>214</v>
      </c>
      <c r="H128" s="67">
        <f t="shared" ref="H128:H136" si="80">F128*G128</f>
        <v>2568</v>
      </c>
      <c r="I128" s="68" t="s">
        <v>145</v>
      </c>
      <c r="J128" s="69" t="s">
        <v>62</v>
      </c>
    </row>
    <row r="129" spans="1:10" ht="30" x14ac:dyDescent="0.3">
      <c r="A129" s="129"/>
      <c r="B129" s="131"/>
      <c r="C129" s="64" t="s">
        <v>20</v>
      </c>
      <c r="D129" s="65">
        <v>1</v>
      </c>
      <c r="E129" s="66">
        <v>12</v>
      </c>
      <c r="F129" s="66">
        <f t="shared" si="79"/>
        <v>12</v>
      </c>
      <c r="G129" s="66">
        <f t="shared" ref="G129:G131" si="81">30+31+31+30+31+30+31</f>
        <v>214</v>
      </c>
      <c r="H129" s="67">
        <f t="shared" si="80"/>
        <v>2568</v>
      </c>
      <c r="I129" s="68" t="s">
        <v>145</v>
      </c>
      <c r="J129" s="69" t="s">
        <v>62</v>
      </c>
    </row>
    <row r="130" spans="1:10" ht="30" x14ac:dyDescent="0.3">
      <c r="A130" s="129" t="s">
        <v>149</v>
      </c>
      <c r="B130" s="132" t="s">
        <v>151</v>
      </c>
      <c r="C130" s="64" t="s">
        <v>11</v>
      </c>
      <c r="D130" s="70">
        <v>4</v>
      </c>
      <c r="E130" s="67">
        <v>12</v>
      </c>
      <c r="F130" s="67">
        <f t="shared" si="79"/>
        <v>48</v>
      </c>
      <c r="G130" s="66">
        <f t="shared" si="81"/>
        <v>214</v>
      </c>
      <c r="H130" s="67">
        <f t="shared" si="80"/>
        <v>10272</v>
      </c>
      <c r="I130" s="68" t="s">
        <v>145</v>
      </c>
      <c r="J130" s="69" t="s">
        <v>154</v>
      </c>
    </row>
    <row r="131" spans="1:10" ht="30" x14ac:dyDescent="0.3">
      <c r="A131" s="129"/>
      <c r="B131" s="132"/>
      <c r="C131" s="64" t="s">
        <v>20</v>
      </c>
      <c r="D131" s="70">
        <v>4</v>
      </c>
      <c r="E131" s="67">
        <v>12</v>
      </c>
      <c r="F131" s="67">
        <f t="shared" si="79"/>
        <v>48</v>
      </c>
      <c r="G131" s="66">
        <f t="shared" si="81"/>
        <v>214</v>
      </c>
      <c r="H131" s="67">
        <f t="shared" si="80"/>
        <v>10272</v>
      </c>
      <c r="I131" s="68" t="s">
        <v>145</v>
      </c>
      <c r="J131" s="69" t="s">
        <v>154</v>
      </c>
    </row>
    <row r="132" spans="1:10" ht="30" x14ac:dyDescent="0.3">
      <c r="A132" s="129" t="s">
        <v>150</v>
      </c>
      <c r="B132" s="132" t="s">
        <v>151</v>
      </c>
      <c r="C132" s="64" t="s">
        <v>11</v>
      </c>
      <c r="D132" s="65">
        <v>1</v>
      </c>
      <c r="E132" s="66">
        <v>12</v>
      </c>
      <c r="F132" s="66">
        <f t="shared" ref="F132:F133" si="82">D132*E132</f>
        <v>12</v>
      </c>
      <c r="G132" s="66">
        <f>31+30+31+31+30+31+30+31</f>
        <v>245</v>
      </c>
      <c r="H132" s="67">
        <f t="shared" si="80"/>
        <v>2940</v>
      </c>
      <c r="I132" s="68" t="s">
        <v>145</v>
      </c>
      <c r="J132" s="69" t="s">
        <v>61</v>
      </c>
    </row>
    <row r="133" spans="1:10" ht="30" x14ac:dyDescent="0.3">
      <c r="A133" s="129"/>
      <c r="B133" s="132"/>
      <c r="C133" s="64" t="s">
        <v>20</v>
      </c>
      <c r="D133" s="65">
        <v>1</v>
      </c>
      <c r="E133" s="66">
        <v>12</v>
      </c>
      <c r="F133" s="66">
        <f t="shared" si="82"/>
        <v>12</v>
      </c>
      <c r="G133" s="66">
        <f>31+30+31+31+30+31+30+31</f>
        <v>245</v>
      </c>
      <c r="H133" s="67">
        <f t="shared" si="80"/>
        <v>2940</v>
      </c>
      <c r="I133" s="68" t="s">
        <v>145</v>
      </c>
      <c r="J133" s="69" t="s">
        <v>61</v>
      </c>
    </row>
    <row r="134" spans="1:10" ht="45" x14ac:dyDescent="0.3">
      <c r="A134" s="127" t="s">
        <v>197</v>
      </c>
      <c r="B134" s="127" t="s">
        <v>196</v>
      </c>
      <c r="C134" s="7" t="s">
        <v>11</v>
      </c>
      <c r="D134" s="7">
        <v>1</v>
      </c>
      <c r="E134" s="8">
        <v>12</v>
      </c>
      <c r="F134" s="8">
        <f>D134*E134</f>
        <v>12</v>
      </c>
      <c r="G134" s="8">
        <f>31+30+31+31+30+31+30+31</f>
        <v>245</v>
      </c>
      <c r="H134" s="8">
        <f>F134*G134</f>
        <v>2940</v>
      </c>
      <c r="I134" s="9" t="s">
        <v>142</v>
      </c>
      <c r="J134" s="10" t="s">
        <v>62</v>
      </c>
    </row>
    <row r="135" spans="1:10" ht="45" x14ac:dyDescent="0.3">
      <c r="A135" s="128"/>
      <c r="B135" s="128"/>
      <c r="C135" s="7" t="s">
        <v>20</v>
      </c>
      <c r="D135" s="7">
        <v>1</v>
      </c>
      <c r="E135" s="8">
        <v>12</v>
      </c>
      <c r="F135" s="8">
        <f>D135*E135</f>
        <v>12</v>
      </c>
      <c r="G135" s="8">
        <f>31+30+31+31+30+31+30+31</f>
        <v>245</v>
      </c>
      <c r="H135" s="8">
        <f>F135*G135</f>
        <v>2940</v>
      </c>
      <c r="I135" s="9" t="s">
        <v>142</v>
      </c>
      <c r="J135" s="10" t="s">
        <v>62</v>
      </c>
    </row>
    <row r="136" spans="1:10" ht="45" x14ac:dyDescent="0.3">
      <c r="A136" s="98" t="s">
        <v>206</v>
      </c>
      <c r="B136" s="98" t="s">
        <v>207</v>
      </c>
      <c r="C136" s="7" t="s">
        <v>15</v>
      </c>
      <c r="D136" s="7">
        <v>1</v>
      </c>
      <c r="E136" s="8">
        <v>9</v>
      </c>
      <c r="F136" s="8">
        <f t="shared" ref="F136" si="83">D136*E136</f>
        <v>9</v>
      </c>
      <c r="G136" s="8">
        <f>23+22+21+23+21+22+22+21</f>
        <v>175</v>
      </c>
      <c r="H136" s="8">
        <f t="shared" si="80"/>
        <v>1575</v>
      </c>
      <c r="I136" s="98" t="s">
        <v>225</v>
      </c>
      <c r="J136" s="10" t="s">
        <v>61</v>
      </c>
    </row>
    <row r="137" spans="1:10" ht="45" x14ac:dyDescent="0.3">
      <c r="A137" s="98" t="s">
        <v>202</v>
      </c>
      <c r="B137" s="98" t="s">
        <v>203</v>
      </c>
      <c r="C137" s="7" t="s">
        <v>20</v>
      </c>
      <c r="D137" s="7">
        <v>1</v>
      </c>
      <c r="E137" s="8">
        <v>12</v>
      </c>
      <c r="F137" s="8">
        <f t="shared" ref="F137" si="84">D137*E137</f>
        <v>12</v>
      </c>
      <c r="G137" s="8">
        <f>31+30+31+31+30+31+30+31</f>
        <v>245</v>
      </c>
      <c r="H137" s="8">
        <f>F137*G137</f>
        <v>2940</v>
      </c>
      <c r="I137" s="9" t="s">
        <v>68</v>
      </c>
      <c r="J137" s="10" t="s">
        <v>63</v>
      </c>
    </row>
    <row r="138" spans="1:10" ht="30" x14ac:dyDescent="0.3">
      <c r="A138" s="127" t="s">
        <v>237</v>
      </c>
      <c r="B138" s="127" t="s">
        <v>238</v>
      </c>
      <c r="C138" s="7" t="s">
        <v>11</v>
      </c>
      <c r="D138" s="7">
        <v>1</v>
      </c>
      <c r="E138" s="8">
        <v>12</v>
      </c>
      <c r="F138" s="8">
        <f>D138*E138</f>
        <v>12</v>
      </c>
      <c r="G138" s="8">
        <v>245</v>
      </c>
      <c r="H138" s="8">
        <v>2940</v>
      </c>
      <c r="I138" s="9" t="s">
        <v>68</v>
      </c>
      <c r="J138" s="10" t="s">
        <v>195</v>
      </c>
    </row>
    <row r="139" spans="1:10" ht="30" x14ac:dyDescent="0.3">
      <c r="A139" s="128"/>
      <c r="B139" s="128"/>
      <c r="C139" s="7" t="s">
        <v>20</v>
      </c>
      <c r="D139" s="7">
        <v>1</v>
      </c>
      <c r="E139" s="8">
        <v>12</v>
      </c>
      <c r="F139" s="8">
        <f>D139*E139</f>
        <v>12</v>
      </c>
      <c r="G139" s="8">
        <v>245</v>
      </c>
      <c r="H139" s="8">
        <v>2940</v>
      </c>
      <c r="I139" s="9" t="s">
        <v>68</v>
      </c>
      <c r="J139" s="10" t="s">
        <v>195</v>
      </c>
    </row>
    <row r="140" spans="1:10" ht="60" x14ac:dyDescent="0.3">
      <c r="A140" s="98" t="s">
        <v>210</v>
      </c>
      <c r="B140" s="32" t="s">
        <v>90</v>
      </c>
      <c r="C140" s="7" t="s">
        <v>211</v>
      </c>
      <c r="D140" s="8">
        <v>12</v>
      </c>
      <c r="E140" s="8">
        <v>7</v>
      </c>
      <c r="F140" s="8">
        <f>D140*E140</f>
        <v>84</v>
      </c>
      <c r="G140" s="8">
        <v>1</v>
      </c>
      <c r="H140" s="8">
        <f>F140*G140</f>
        <v>84</v>
      </c>
      <c r="I140" s="9" t="s">
        <v>144</v>
      </c>
      <c r="J140" s="10" t="s">
        <v>61</v>
      </c>
    </row>
    <row r="141" spans="1:10" ht="30" x14ac:dyDescent="0.3">
      <c r="A141" s="134" t="s">
        <v>232</v>
      </c>
      <c r="B141" s="134" t="s">
        <v>233</v>
      </c>
      <c r="C141" s="105" t="s">
        <v>11</v>
      </c>
      <c r="D141" s="7">
        <v>1</v>
      </c>
      <c r="E141" s="8">
        <v>12</v>
      </c>
      <c r="F141" s="8">
        <f>D141*E141</f>
        <v>12</v>
      </c>
      <c r="G141" s="8">
        <f>31+30+31+31+30+31+30+31</f>
        <v>245</v>
      </c>
      <c r="H141" s="8">
        <v>2940</v>
      </c>
      <c r="I141" s="9" t="s">
        <v>234</v>
      </c>
      <c r="J141" s="10" t="s">
        <v>62</v>
      </c>
    </row>
    <row r="142" spans="1:10" ht="30" x14ac:dyDescent="0.3">
      <c r="A142" s="134"/>
      <c r="B142" s="134"/>
      <c r="C142" s="105" t="s">
        <v>20</v>
      </c>
      <c r="D142" s="8">
        <v>1</v>
      </c>
      <c r="E142" s="8">
        <v>12</v>
      </c>
      <c r="F142" s="8">
        <f>D142*E142</f>
        <v>12</v>
      </c>
      <c r="G142" s="8">
        <f>31+30+31+31+30+31+30+31</f>
        <v>245</v>
      </c>
      <c r="H142" s="8">
        <v>2940</v>
      </c>
      <c r="I142" s="9" t="s">
        <v>234</v>
      </c>
      <c r="J142" s="10" t="s">
        <v>62</v>
      </c>
    </row>
    <row r="143" spans="1:10" ht="30" x14ac:dyDescent="0.3">
      <c r="A143" s="106"/>
      <c r="B143" s="107"/>
      <c r="C143" s="108" t="s">
        <v>212</v>
      </c>
      <c r="D143" s="109">
        <f>SUM(D7:D142)</f>
        <v>257</v>
      </c>
      <c r="E143" s="106"/>
      <c r="F143" s="106"/>
      <c r="G143" s="108" t="s">
        <v>224</v>
      </c>
      <c r="H143" s="109">
        <f>SUM(H7:H142)</f>
        <v>598697</v>
      </c>
      <c r="I143" s="106"/>
      <c r="J143" s="106"/>
    </row>
    <row r="146" spans="1:5" x14ac:dyDescent="0.25">
      <c r="A146" s="126" t="s">
        <v>226</v>
      </c>
      <c r="B146" s="126"/>
      <c r="C146" s="126"/>
      <c r="D146" s="126"/>
      <c r="E146" s="126"/>
    </row>
    <row r="147" spans="1:5" x14ac:dyDescent="0.25">
      <c r="A147" s="126" t="s">
        <v>227</v>
      </c>
      <c r="B147" s="126"/>
      <c r="C147" s="126"/>
      <c r="D147" s="126"/>
      <c r="E147" s="126"/>
    </row>
    <row r="148" spans="1:5" x14ac:dyDescent="0.25">
      <c r="A148" s="75" t="s">
        <v>230</v>
      </c>
      <c r="B148" s="75"/>
      <c r="C148" s="75"/>
      <c r="D148" s="75"/>
      <c r="E148" s="75"/>
    </row>
  </sheetData>
  <autoFilter ref="A6:J143"/>
  <mergeCells count="117">
    <mergeCell ref="A138:A139"/>
    <mergeCell ref="B138:B139"/>
    <mergeCell ref="A141:A142"/>
    <mergeCell ref="B141:B142"/>
    <mergeCell ref="A1:J1"/>
    <mergeCell ref="A2:J2"/>
    <mergeCell ref="A3:J3"/>
    <mergeCell ref="A4:J4"/>
    <mergeCell ref="A5:J5"/>
    <mergeCell ref="A9:A10"/>
    <mergeCell ref="A24:A25"/>
    <mergeCell ref="A26:A27"/>
    <mergeCell ref="A29:A30"/>
    <mergeCell ref="B26:B27"/>
    <mergeCell ref="A7:A8"/>
    <mergeCell ref="B7:B8"/>
    <mergeCell ref="B9:B10"/>
    <mergeCell ref="A18:A19"/>
    <mergeCell ref="B18:B19"/>
    <mergeCell ref="B38:B39"/>
    <mergeCell ref="B40:B41"/>
    <mergeCell ref="A42:A43"/>
    <mergeCell ref="B42:B43"/>
    <mergeCell ref="A44:A45"/>
    <mergeCell ref="B44:B45"/>
    <mergeCell ref="B29:B30"/>
    <mergeCell ref="B24:B25"/>
    <mergeCell ref="B31:B32"/>
    <mergeCell ref="B33:B34"/>
    <mergeCell ref="B36:B37"/>
    <mergeCell ref="A31:A32"/>
    <mergeCell ref="A33:A34"/>
    <mergeCell ref="A36:A37"/>
    <mergeCell ref="A38:A39"/>
    <mergeCell ref="A40:A41"/>
    <mergeCell ref="A54:A55"/>
    <mergeCell ref="B54:B55"/>
    <mergeCell ref="A56:A57"/>
    <mergeCell ref="B56:B57"/>
    <mergeCell ref="A58:A59"/>
    <mergeCell ref="B58:B59"/>
    <mergeCell ref="B48:B49"/>
    <mergeCell ref="A48:A49"/>
    <mergeCell ref="A50:A51"/>
    <mergeCell ref="B50:B51"/>
    <mergeCell ref="A52:A53"/>
    <mergeCell ref="B52:B53"/>
    <mergeCell ref="A66:A67"/>
    <mergeCell ref="A68:A69"/>
    <mergeCell ref="B66:B67"/>
    <mergeCell ref="B68:B69"/>
    <mergeCell ref="A70:A71"/>
    <mergeCell ref="B70:B71"/>
    <mergeCell ref="A60:A61"/>
    <mergeCell ref="B60:B61"/>
    <mergeCell ref="A62:A63"/>
    <mergeCell ref="A64:A65"/>
    <mergeCell ref="B62:B63"/>
    <mergeCell ref="B64:B65"/>
    <mergeCell ref="A84:A85"/>
    <mergeCell ref="B84:B85"/>
    <mergeCell ref="B72:B73"/>
    <mergeCell ref="B74:B75"/>
    <mergeCell ref="B76:B77"/>
    <mergeCell ref="B78:B79"/>
    <mergeCell ref="B80:B81"/>
    <mergeCell ref="B82:B83"/>
    <mergeCell ref="A72:A73"/>
    <mergeCell ref="A74:A75"/>
    <mergeCell ref="A78:A79"/>
    <mergeCell ref="A80:A81"/>
    <mergeCell ref="A82:A83"/>
    <mergeCell ref="A76:A77"/>
    <mergeCell ref="A90:A91"/>
    <mergeCell ref="B90:B91"/>
    <mergeCell ref="A92:A93"/>
    <mergeCell ref="B92:B93"/>
    <mergeCell ref="A94:A95"/>
    <mergeCell ref="B94:B95"/>
    <mergeCell ref="A86:A87"/>
    <mergeCell ref="B86:B87"/>
    <mergeCell ref="A88:A89"/>
    <mergeCell ref="B88:B89"/>
    <mergeCell ref="A103:A104"/>
    <mergeCell ref="B101:B102"/>
    <mergeCell ref="B103:B104"/>
    <mergeCell ref="B105:B106"/>
    <mergeCell ref="A105:A106"/>
    <mergeCell ref="A97:A98"/>
    <mergeCell ref="B97:B98"/>
    <mergeCell ref="A99:A100"/>
    <mergeCell ref="B99:B100"/>
    <mergeCell ref="A101:A102"/>
    <mergeCell ref="A46:A47"/>
    <mergeCell ref="B46:B47"/>
    <mergeCell ref="A147:E147"/>
    <mergeCell ref="A124:A125"/>
    <mergeCell ref="B124:B125"/>
    <mergeCell ref="B112:B115"/>
    <mergeCell ref="A112:A115"/>
    <mergeCell ref="A116:A119"/>
    <mergeCell ref="B116:B119"/>
    <mergeCell ref="B120:B123"/>
    <mergeCell ref="A120:A123"/>
    <mergeCell ref="A146:E146"/>
    <mergeCell ref="A134:A135"/>
    <mergeCell ref="B134:B135"/>
    <mergeCell ref="A128:A129"/>
    <mergeCell ref="B128:B129"/>
    <mergeCell ref="B130:B131"/>
    <mergeCell ref="B132:B133"/>
    <mergeCell ref="A130:A131"/>
    <mergeCell ref="A132:A133"/>
    <mergeCell ref="A107:A108"/>
    <mergeCell ref="B107:B108"/>
    <mergeCell ref="A110:A111"/>
    <mergeCell ref="B110:B111"/>
  </mergeCells>
  <pageMargins left="0.27559055118110237" right="0.27559055118110237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zoomScaleNormal="100" zoomScalePageLayoutView="85" workbookViewId="0">
      <selection activeCell="F55" sqref="F1:H1048576"/>
    </sheetView>
  </sheetViews>
  <sheetFormatPr baseColWidth="10" defaultRowHeight="15" x14ac:dyDescent="0.25"/>
  <cols>
    <col min="1" max="1" width="22.42578125" customWidth="1"/>
    <col min="2" max="2" width="31.7109375" customWidth="1"/>
    <col min="3" max="3" width="21.42578125" customWidth="1"/>
    <col min="4" max="4" width="15.28515625" customWidth="1"/>
    <col min="5" max="5" width="19.28515625" customWidth="1"/>
    <col min="6" max="6" width="15.140625" style="116" customWidth="1"/>
    <col min="7" max="8" width="11.42578125" style="116" customWidth="1"/>
  </cols>
  <sheetData>
    <row r="1" spans="1:5" ht="21.75" x14ac:dyDescent="0.4">
      <c r="A1" s="139" t="s">
        <v>178</v>
      </c>
      <c r="B1" s="139"/>
      <c r="C1" s="139"/>
      <c r="D1" s="139"/>
      <c r="E1" s="139"/>
    </row>
    <row r="2" spans="1:5" ht="12" customHeight="1" x14ac:dyDescent="0.35">
      <c r="A2" s="135"/>
      <c r="B2" s="135"/>
      <c r="C2" s="135"/>
      <c r="D2" s="135"/>
      <c r="E2" s="135"/>
    </row>
    <row r="3" spans="1:5" ht="45" x14ac:dyDescent="0.25">
      <c r="A3" s="27" t="s">
        <v>156</v>
      </c>
      <c r="B3" s="26" t="s">
        <v>89</v>
      </c>
      <c r="C3" s="27" t="s">
        <v>4</v>
      </c>
      <c r="D3" s="27" t="s">
        <v>5</v>
      </c>
      <c r="E3" s="112" t="s">
        <v>236</v>
      </c>
    </row>
    <row r="4" spans="1:5" ht="25.5" x14ac:dyDescent="0.25">
      <c r="A4" s="138" t="s">
        <v>55</v>
      </c>
      <c r="B4" s="138" t="s">
        <v>90</v>
      </c>
      <c r="C4" s="13" t="s">
        <v>8</v>
      </c>
      <c r="D4" s="19">
        <v>2</v>
      </c>
      <c r="E4" s="113">
        <f>'Servicio de Vigilancia'!H7</f>
        <v>5880</v>
      </c>
    </row>
    <row r="5" spans="1:5" ht="25.5" x14ac:dyDescent="0.25">
      <c r="A5" s="138"/>
      <c r="B5" s="138"/>
      <c r="C5" s="13" t="s">
        <v>9</v>
      </c>
      <c r="D5" s="20">
        <v>2</v>
      </c>
      <c r="E5" s="113">
        <f>'Servicio de Vigilancia'!H8</f>
        <v>5880</v>
      </c>
    </row>
    <row r="6" spans="1:5" ht="25.5" x14ac:dyDescent="0.25">
      <c r="A6" s="138" t="s">
        <v>10</v>
      </c>
      <c r="B6" s="138" t="s">
        <v>90</v>
      </c>
      <c r="C6" s="13" t="s">
        <v>11</v>
      </c>
      <c r="D6" s="19">
        <v>1</v>
      </c>
      <c r="E6" s="113">
        <f>'Servicio de Vigilancia'!H9</f>
        <v>2940</v>
      </c>
    </row>
    <row r="7" spans="1:5" ht="25.5" x14ac:dyDescent="0.25">
      <c r="A7" s="138"/>
      <c r="B7" s="138"/>
      <c r="C7" s="13" t="s">
        <v>9</v>
      </c>
      <c r="D7" s="24">
        <v>1</v>
      </c>
      <c r="E7" s="113">
        <f>'Servicio de Vigilancia'!H10</f>
        <v>2940</v>
      </c>
    </row>
    <row r="8" spans="1:5" ht="38.25" x14ac:dyDescent="0.25">
      <c r="A8" s="16" t="s">
        <v>12</v>
      </c>
      <c r="B8" s="17" t="s">
        <v>90</v>
      </c>
      <c r="C8" s="13" t="s">
        <v>13</v>
      </c>
      <c r="D8" s="19">
        <v>1</v>
      </c>
      <c r="E8" s="113">
        <f>'Servicio de Vigilancia'!H11</f>
        <v>1992</v>
      </c>
    </row>
    <row r="9" spans="1:5" ht="38.25" x14ac:dyDescent="0.25">
      <c r="A9" s="16" t="s">
        <v>14</v>
      </c>
      <c r="B9" s="17" t="s">
        <v>90</v>
      </c>
      <c r="C9" s="13" t="s">
        <v>15</v>
      </c>
      <c r="D9" s="19">
        <v>1</v>
      </c>
      <c r="E9" s="113">
        <f>'Servicio de Vigilancia'!H12</f>
        <v>1992</v>
      </c>
    </row>
    <row r="10" spans="1:5" ht="38.25" x14ac:dyDescent="0.25">
      <c r="A10" s="16" t="s">
        <v>16</v>
      </c>
      <c r="B10" s="17" t="s">
        <v>90</v>
      </c>
      <c r="C10" s="13" t="s">
        <v>15</v>
      </c>
      <c r="D10" s="19">
        <v>1</v>
      </c>
      <c r="E10" s="113">
        <f>'Servicio de Vigilancia'!H13</f>
        <v>1992</v>
      </c>
    </row>
    <row r="11" spans="1:5" ht="38.25" x14ac:dyDescent="0.25">
      <c r="A11" s="49" t="s">
        <v>91</v>
      </c>
      <c r="B11" s="49" t="s">
        <v>90</v>
      </c>
      <c r="C11" s="13" t="s">
        <v>13</v>
      </c>
      <c r="D11" s="19">
        <v>2</v>
      </c>
      <c r="E11" s="113">
        <f>'Servicio de Vigilancia'!H14</f>
        <v>3984</v>
      </c>
    </row>
    <row r="12" spans="1:5" ht="38.25" x14ac:dyDescent="0.25">
      <c r="A12" s="50" t="s">
        <v>17</v>
      </c>
      <c r="B12" s="49" t="s">
        <v>90</v>
      </c>
      <c r="C12" s="13" t="s">
        <v>11</v>
      </c>
      <c r="D12" s="19">
        <v>1</v>
      </c>
      <c r="E12" s="113">
        <f>'Servicio de Vigilancia'!H15</f>
        <v>2940</v>
      </c>
    </row>
    <row r="13" spans="1:5" ht="38.25" x14ac:dyDescent="0.25">
      <c r="A13" s="50" t="s">
        <v>17</v>
      </c>
      <c r="B13" s="49" t="s">
        <v>90</v>
      </c>
      <c r="C13" s="13" t="s">
        <v>9</v>
      </c>
      <c r="D13" s="20">
        <v>1</v>
      </c>
      <c r="E13" s="113">
        <f>'Servicio de Vigilancia'!H16</f>
        <v>2940</v>
      </c>
    </row>
    <row r="14" spans="1:5" ht="38.25" x14ac:dyDescent="0.25">
      <c r="A14" s="50" t="s">
        <v>18</v>
      </c>
      <c r="B14" s="49" t="s">
        <v>90</v>
      </c>
      <c r="C14" s="13" t="s">
        <v>15</v>
      </c>
      <c r="D14" s="19">
        <v>2</v>
      </c>
      <c r="E14" s="113">
        <f>'Servicio de Vigilancia'!H17</f>
        <v>3984</v>
      </c>
    </row>
    <row r="15" spans="1:5" ht="25.5" x14ac:dyDescent="0.25">
      <c r="A15" s="138" t="s">
        <v>19</v>
      </c>
      <c r="B15" s="138" t="s">
        <v>90</v>
      </c>
      <c r="C15" s="13" t="s">
        <v>11</v>
      </c>
      <c r="D15" s="19">
        <v>1</v>
      </c>
      <c r="E15" s="113">
        <f>'Servicio de Vigilancia'!H18</f>
        <v>2940</v>
      </c>
    </row>
    <row r="16" spans="1:5" ht="25.5" x14ac:dyDescent="0.25">
      <c r="A16" s="138"/>
      <c r="B16" s="138"/>
      <c r="C16" s="13" t="s">
        <v>20</v>
      </c>
      <c r="D16" s="20">
        <v>1</v>
      </c>
      <c r="E16" s="113">
        <f>'Servicio de Vigilancia'!H19</f>
        <v>2940</v>
      </c>
    </row>
    <row r="17" spans="1:5" ht="25.5" x14ac:dyDescent="0.25">
      <c r="A17" s="49" t="s">
        <v>56</v>
      </c>
      <c r="B17" s="17" t="s">
        <v>92</v>
      </c>
      <c r="C17" s="13" t="s">
        <v>21</v>
      </c>
      <c r="D17" s="19">
        <v>1</v>
      </c>
      <c r="E17" s="113">
        <f>'Servicio de Vigilancia'!H20</f>
        <v>1992</v>
      </c>
    </row>
    <row r="18" spans="1:5" ht="25.5" x14ac:dyDescent="0.25">
      <c r="A18" s="50" t="s">
        <v>22</v>
      </c>
      <c r="B18" s="49" t="s">
        <v>95</v>
      </c>
      <c r="C18" s="13" t="s">
        <v>15</v>
      </c>
      <c r="D18" s="19">
        <v>1</v>
      </c>
      <c r="E18" s="113">
        <f>'Servicio de Vigilancia'!H21</f>
        <v>1992</v>
      </c>
    </row>
    <row r="19" spans="1:5" ht="25.5" x14ac:dyDescent="0.25">
      <c r="A19" s="49" t="s">
        <v>23</v>
      </c>
      <c r="B19" s="49" t="s">
        <v>95</v>
      </c>
      <c r="C19" s="13" t="s">
        <v>15</v>
      </c>
      <c r="D19" s="19">
        <v>1</v>
      </c>
      <c r="E19" s="113">
        <f>'Servicio de Vigilancia'!H22</f>
        <v>1992</v>
      </c>
    </row>
    <row r="20" spans="1:5" ht="38.25" x14ac:dyDescent="0.25">
      <c r="A20" s="49" t="s">
        <v>24</v>
      </c>
      <c r="B20" s="49" t="s">
        <v>96</v>
      </c>
      <c r="C20" s="13" t="s">
        <v>15</v>
      </c>
      <c r="D20" s="19">
        <v>1</v>
      </c>
      <c r="E20" s="113">
        <f>'Servicio de Vigilancia'!H23</f>
        <v>1992</v>
      </c>
    </row>
    <row r="21" spans="1:5" ht="25.5" x14ac:dyDescent="0.25">
      <c r="A21" s="138" t="s">
        <v>25</v>
      </c>
      <c r="B21" s="138" t="s">
        <v>96</v>
      </c>
      <c r="C21" s="13" t="s">
        <v>11</v>
      </c>
      <c r="D21" s="19">
        <v>1</v>
      </c>
      <c r="E21" s="113">
        <f>'Servicio de Vigilancia'!H24</f>
        <v>2940</v>
      </c>
    </row>
    <row r="22" spans="1:5" ht="25.5" x14ac:dyDescent="0.25">
      <c r="A22" s="138"/>
      <c r="B22" s="138"/>
      <c r="C22" s="13" t="s">
        <v>20</v>
      </c>
      <c r="D22" s="20">
        <v>1</v>
      </c>
      <c r="E22" s="113">
        <f>'Servicio de Vigilancia'!H25</f>
        <v>2940</v>
      </c>
    </row>
    <row r="23" spans="1:5" ht="25.5" x14ac:dyDescent="0.25">
      <c r="A23" s="138" t="s">
        <v>26</v>
      </c>
      <c r="B23" s="138" t="s">
        <v>95</v>
      </c>
      <c r="C23" s="13" t="s">
        <v>11</v>
      </c>
      <c r="D23" s="19">
        <v>1</v>
      </c>
      <c r="E23" s="113">
        <f>'Servicio de Vigilancia'!H26</f>
        <v>2940</v>
      </c>
    </row>
    <row r="24" spans="1:5" ht="25.5" x14ac:dyDescent="0.25">
      <c r="A24" s="138"/>
      <c r="B24" s="138"/>
      <c r="C24" s="13" t="s">
        <v>20</v>
      </c>
      <c r="D24" s="20">
        <v>1</v>
      </c>
      <c r="E24" s="113">
        <f>'Servicio de Vigilancia'!H27</f>
        <v>2940</v>
      </c>
    </row>
    <row r="25" spans="1:5" ht="25.5" x14ac:dyDescent="0.25">
      <c r="A25" s="50" t="s">
        <v>27</v>
      </c>
      <c r="B25" s="49" t="s">
        <v>97</v>
      </c>
      <c r="C25" s="13" t="s">
        <v>15</v>
      </c>
      <c r="D25" s="19">
        <v>1</v>
      </c>
      <c r="E25" s="113">
        <f>'Servicio de Vigilancia'!H28</f>
        <v>1992</v>
      </c>
    </row>
    <row r="26" spans="1:5" ht="25.5" x14ac:dyDescent="0.25">
      <c r="A26" s="138" t="s">
        <v>28</v>
      </c>
      <c r="B26" s="138" t="s">
        <v>98</v>
      </c>
      <c r="C26" s="13" t="s">
        <v>11</v>
      </c>
      <c r="D26" s="19">
        <v>1</v>
      </c>
      <c r="E26" s="113">
        <f>'Servicio de Vigilancia'!H29</f>
        <v>2940</v>
      </c>
    </row>
    <row r="27" spans="1:5" ht="25.5" x14ac:dyDescent="0.25">
      <c r="A27" s="138"/>
      <c r="B27" s="138"/>
      <c r="C27" s="13" t="s">
        <v>20</v>
      </c>
      <c r="D27" s="20">
        <v>1</v>
      </c>
      <c r="E27" s="113">
        <f>'Servicio de Vigilancia'!H30</f>
        <v>2940</v>
      </c>
    </row>
    <row r="28" spans="1:5" ht="25.5" x14ac:dyDescent="0.25">
      <c r="A28" s="138" t="s">
        <v>29</v>
      </c>
      <c r="B28" s="138" t="s">
        <v>99</v>
      </c>
      <c r="C28" s="13" t="s">
        <v>8</v>
      </c>
      <c r="D28" s="19">
        <v>2</v>
      </c>
      <c r="E28" s="113">
        <f>'Servicio de Vigilancia'!H31</f>
        <v>5880</v>
      </c>
    </row>
    <row r="29" spans="1:5" ht="33" customHeight="1" x14ac:dyDescent="0.25">
      <c r="A29" s="138"/>
      <c r="B29" s="138"/>
      <c r="C29" s="13" t="s">
        <v>20</v>
      </c>
      <c r="D29" s="20">
        <v>2</v>
      </c>
      <c r="E29" s="113">
        <f>'Servicio de Vigilancia'!H32</f>
        <v>5880</v>
      </c>
    </row>
    <row r="30" spans="1:5" ht="25.5" x14ac:dyDescent="0.25">
      <c r="A30" s="138" t="s">
        <v>30</v>
      </c>
      <c r="B30" s="138" t="s">
        <v>100</v>
      </c>
      <c r="C30" s="13" t="s">
        <v>11</v>
      </c>
      <c r="D30" s="19">
        <v>1</v>
      </c>
      <c r="E30" s="113">
        <f>'Servicio de Vigilancia'!H33</f>
        <v>2940</v>
      </c>
    </row>
    <row r="31" spans="1:5" ht="25.5" x14ac:dyDescent="0.25">
      <c r="A31" s="138"/>
      <c r="B31" s="138"/>
      <c r="C31" s="13" t="s">
        <v>20</v>
      </c>
      <c r="D31" s="20">
        <v>1</v>
      </c>
      <c r="E31" s="113">
        <f>'Servicio de Vigilancia'!H34</f>
        <v>2940</v>
      </c>
    </row>
    <row r="32" spans="1:5" ht="38.25" x14ac:dyDescent="0.25">
      <c r="A32" s="77" t="s">
        <v>31</v>
      </c>
      <c r="B32" s="77" t="s">
        <v>100</v>
      </c>
      <c r="C32" s="13" t="s">
        <v>15</v>
      </c>
      <c r="D32" s="19">
        <v>1</v>
      </c>
      <c r="E32" s="113">
        <f>'Servicio de Vigilancia'!H35</f>
        <v>1992</v>
      </c>
    </row>
    <row r="33" spans="1:8" ht="49.5" customHeight="1" x14ac:dyDescent="0.25">
      <c r="A33" s="137" t="s">
        <v>32</v>
      </c>
      <c r="B33" s="137" t="s">
        <v>101</v>
      </c>
      <c r="C33" s="19" t="s">
        <v>11</v>
      </c>
      <c r="D33" s="19">
        <v>1</v>
      </c>
      <c r="E33" s="113">
        <f>'Servicio de Vigilancia'!H36</f>
        <v>2940</v>
      </c>
    </row>
    <row r="34" spans="1:8" ht="25.5" x14ac:dyDescent="0.25">
      <c r="A34" s="137"/>
      <c r="B34" s="137"/>
      <c r="C34" s="19" t="s">
        <v>20</v>
      </c>
      <c r="D34" s="20">
        <v>1</v>
      </c>
      <c r="E34" s="113">
        <f>'Servicio de Vigilancia'!H37</f>
        <v>2940</v>
      </c>
    </row>
    <row r="35" spans="1:8" ht="25.5" x14ac:dyDescent="0.25">
      <c r="A35" s="138" t="s">
        <v>139</v>
      </c>
      <c r="B35" s="138" t="s">
        <v>138</v>
      </c>
      <c r="C35" s="13" t="s">
        <v>15</v>
      </c>
      <c r="D35" s="19">
        <v>8</v>
      </c>
      <c r="E35" s="113">
        <f>'Servicio de Vigilancia'!H112</f>
        <v>16800</v>
      </c>
    </row>
    <row r="36" spans="1:8" ht="25.5" x14ac:dyDescent="0.25">
      <c r="A36" s="138"/>
      <c r="B36" s="138"/>
      <c r="C36" s="13" t="s">
        <v>79</v>
      </c>
      <c r="D36" s="19">
        <v>4</v>
      </c>
      <c r="E36" s="113">
        <f>'Servicio de Vigilancia'!H113</f>
        <v>3360</v>
      </c>
    </row>
    <row r="37" spans="1:8" ht="25.5" x14ac:dyDescent="0.25">
      <c r="A37" s="138"/>
      <c r="B37" s="138"/>
      <c r="C37" s="13" t="s">
        <v>76</v>
      </c>
      <c r="D37" s="19">
        <v>5</v>
      </c>
      <c r="E37" s="113">
        <f>'Servicio de Vigilancia'!H114</f>
        <v>10500</v>
      </c>
    </row>
    <row r="38" spans="1:8" ht="25.5" x14ac:dyDescent="0.25">
      <c r="A38" s="138"/>
      <c r="B38" s="138"/>
      <c r="C38" s="13" t="s">
        <v>80</v>
      </c>
      <c r="D38" s="19">
        <v>4</v>
      </c>
      <c r="E38" s="113">
        <f>'Servicio de Vigilancia'!H115</f>
        <v>3360</v>
      </c>
      <c r="F38" s="117" t="s">
        <v>155</v>
      </c>
      <c r="G38" s="118">
        <f>SUM(D4:D38)</f>
        <v>58</v>
      </c>
      <c r="H38" s="118">
        <f>SUM(E4:E38)</f>
        <v>130476</v>
      </c>
    </row>
    <row r="39" spans="1:8" ht="25.5" x14ac:dyDescent="0.25">
      <c r="A39" s="138" t="s">
        <v>58</v>
      </c>
      <c r="B39" s="138" t="s">
        <v>102</v>
      </c>
      <c r="C39" s="19" t="s">
        <v>11</v>
      </c>
      <c r="D39" s="19">
        <v>1</v>
      </c>
      <c r="E39" s="113">
        <f>'Servicio de Vigilancia'!H38</f>
        <v>2940</v>
      </c>
    </row>
    <row r="40" spans="1:8" ht="25.5" x14ac:dyDescent="0.25">
      <c r="A40" s="138"/>
      <c r="B40" s="138"/>
      <c r="C40" s="19" t="s">
        <v>20</v>
      </c>
      <c r="D40" s="20">
        <v>1</v>
      </c>
      <c r="E40" s="113">
        <f>'Servicio de Vigilancia'!H39</f>
        <v>2940</v>
      </c>
    </row>
    <row r="41" spans="1:8" ht="25.5" x14ac:dyDescent="0.25">
      <c r="A41" s="140" t="s">
        <v>59</v>
      </c>
      <c r="B41" s="138" t="s">
        <v>103</v>
      </c>
      <c r="C41" s="19" t="s">
        <v>11</v>
      </c>
      <c r="D41" s="19">
        <v>1</v>
      </c>
      <c r="E41" s="113">
        <f>'Servicio de Vigilancia'!H40</f>
        <v>2940</v>
      </c>
    </row>
    <row r="42" spans="1:8" ht="25.5" x14ac:dyDescent="0.25">
      <c r="A42" s="140"/>
      <c r="B42" s="138"/>
      <c r="C42" s="19" t="s">
        <v>20</v>
      </c>
      <c r="D42" s="20">
        <v>1</v>
      </c>
      <c r="E42" s="113">
        <f>'Servicio de Vigilancia'!H41</f>
        <v>2940</v>
      </c>
    </row>
    <row r="43" spans="1:8" ht="25.5" x14ac:dyDescent="0.25">
      <c r="A43" s="138" t="s">
        <v>33</v>
      </c>
      <c r="B43" s="138" t="s">
        <v>104</v>
      </c>
      <c r="C43" s="19" t="s">
        <v>11</v>
      </c>
      <c r="D43" s="19">
        <v>3</v>
      </c>
      <c r="E43" s="113">
        <f>'Servicio de Vigilancia'!H42</f>
        <v>8820</v>
      </c>
    </row>
    <row r="44" spans="1:8" ht="25.5" x14ac:dyDescent="0.25">
      <c r="A44" s="138"/>
      <c r="B44" s="138"/>
      <c r="C44" s="19" t="s">
        <v>20</v>
      </c>
      <c r="D44" s="20">
        <v>3</v>
      </c>
      <c r="E44" s="113">
        <f>'Servicio de Vigilancia'!H43</f>
        <v>8820</v>
      </c>
    </row>
    <row r="45" spans="1:8" ht="23.25" customHeight="1" x14ac:dyDescent="0.25">
      <c r="A45" s="137" t="s">
        <v>60</v>
      </c>
      <c r="B45" s="142" t="s">
        <v>105</v>
      </c>
      <c r="C45" s="19" t="s">
        <v>11</v>
      </c>
      <c r="D45" s="19">
        <v>6</v>
      </c>
      <c r="E45" s="113">
        <f>'Servicio de Vigilancia'!H44</f>
        <v>17640</v>
      </c>
    </row>
    <row r="46" spans="1:8" ht="25.5" x14ac:dyDescent="0.25">
      <c r="A46" s="137"/>
      <c r="B46" s="143"/>
      <c r="C46" s="19" t="s">
        <v>20</v>
      </c>
      <c r="D46" s="20">
        <v>6</v>
      </c>
      <c r="E46" s="113">
        <f>'Servicio de Vigilancia'!H45</f>
        <v>17640</v>
      </c>
    </row>
    <row r="47" spans="1:8" ht="25.5" x14ac:dyDescent="0.25">
      <c r="A47" s="137" t="s">
        <v>54</v>
      </c>
      <c r="B47" s="137" t="s">
        <v>141</v>
      </c>
      <c r="C47" s="19" t="s">
        <v>11</v>
      </c>
      <c r="D47" s="19">
        <v>3</v>
      </c>
      <c r="E47" s="113">
        <f>'Servicio de Vigilancia'!H124</f>
        <v>8820</v>
      </c>
    </row>
    <row r="48" spans="1:8" ht="25.5" x14ac:dyDescent="0.25">
      <c r="A48" s="137"/>
      <c r="B48" s="137"/>
      <c r="C48" s="19" t="s">
        <v>20</v>
      </c>
      <c r="D48" s="20">
        <v>3</v>
      </c>
      <c r="E48" s="113">
        <f>'Servicio de Vigilancia'!H125</f>
        <v>8820</v>
      </c>
      <c r="F48" s="117" t="s">
        <v>155</v>
      </c>
      <c r="G48" s="119">
        <f>SUM(D39:D48)</f>
        <v>28</v>
      </c>
      <c r="H48" s="119">
        <f>SUM(E39:E48)</f>
        <v>82320</v>
      </c>
    </row>
    <row r="49" spans="1:8" ht="25.5" x14ac:dyDescent="0.25">
      <c r="A49" s="138" t="s">
        <v>34</v>
      </c>
      <c r="B49" s="138" t="s">
        <v>108</v>
      </c>
      <c r="C49" s="19" t="s">
        <v>11</v>
      </c>
      <c r="D49" s="19">
        <v>2</v>
      </c>
      <c r="E49" s="113">
        <f>'Servicio de Vigilancia'!H54</f>
        <v>5880</v>
      </c>
    </row>
    <row r="50" spans="1:8" ht="25.5" x14ac:dyDescent="0.25">
      <c r="A50" s="138"/>
      <c r="B50" s="138"/>
      <c r="C50" s="19" t="s">
        <v>20</v>
      </c>
      <c r="D50" s="20">
        <v>2</v>
      </c>
      <c r="E50" s="113">
        <f>'Servicio de Vigilancia'!H55</f>
        <v>5880</v>
      </c>
    </row>
    <row r="51" spans="1:8" ht="25.5" x14ac:dyDescent="0.25">
      <c r="A51" s="138" t="s">
        <v>77</v>
      </c>
      <c r="B51" s="138" t="s">
        <v>137</v>
      </c>
      <c r="C51" s="19" t="s">
        <v>15</v>
      </c>
      <c r="D51" s="19">
        <v>8</v>
      </c>
      <c r="E51" s="113">
        <f>'Servicio de Vigilancia'!H116</f>
        <v>16800</v>
      </c>
    </row>
    <row r="52" spans="1:8" ht="25.5" x14ac:dyDescent="0.25">
      <c r="A52" s="138"/>
      <c r="B52" s="138"/>
      <c r="C52" s="19" t="s">
        <v>79</v>
      </c>
      <c r="D52" s="19">
        <v>4</v>
      </c>
      <c r="E52" s="113">
        <f>'Servicio de Vigilancia'!H117</f>
        <v>3360</v>
      </c>
    </row>
    <row r="53" spans="1:8" ht="25.5" x14ac:dyDescent="0.25">
      <c r="A53" s="138"/>
      <c r="B53" s="138"/>
      <c r="C53" s="19" t="s">
        <v>76</v>
      </c>
      <c r="D53" s="19">
        <v>5</v>
      </c>
      <c r="E53" s="113">
        <f>'Servicio de Vigilancia'!H118</f>
        <v>10500</v>
      </c>
    </row>
    <row r="54" spans="1:8" ht="25.5" x14ac:dyDescent="0.25">
      <c r="A54" s="138"/>
      <c r="B54" s="138"/>
      <c r="C54" s="19" t="s">
        <v>80</v>
      </c>
      <c r="D54" s="19">
        <v>4</v>
      </c>
      <c r="E54" s="113">
        <f>'Servicio de Vigilancia'!H119</f>
        <v>3360</v>
      </c>
      <c r="F54" s="117" t="s">
        <v>155</v>
      </c>
      <c r="G54" s="119">
        <f>SUM(D49:D54)</f>
        <v>25</v>
      </c>
      <c r="H54" s="119">
        <f>SUM(E49:E54)</f>
        <v>45780</v>
      </c>
    </row>
    <row r="55" spans="1:8" ht="25.5" x14ac:dyDescent="0.25">
      <c r="A55" s="138" t="s">
        <v>34</v>
      </c>
      <c r="B55" s="138" t="s">
        <v>109</v>
      </c>
      <c r="C55" s="19" t="s">
        <v>11</v>
      </c>
      <c r="D55" s="19">
        <v>2</v>
      </c>
      <c r="E55" s="113">
        <f>'Servicio de Vigilancia'!H56</f>
        <v>5880</v>
      </c>
    </row>
    <row r="56" spans="1:8" ht="59.25" customHeight="1" x14ac:dyDescent="0.25">
      <c r="A56" s="141"/>
      <c r="B56" s="141"/>
      <c r="C56" s="87" t="s">
        <v>20</v>
      </c>
      <c r="D56" s="82">
        <v>1</v>
      </c>
      <c r="E56" s="114">
        <f>'Servicio de Vigilancia'!H57</f>
        <v>2940</v>
      </c>
      <c r="F56" s="117" t="s">
        <v>155</v>
      </c>
      <c r="G56" s="119">
        <f>SUM(D55:D56)</f>
        <v>3</v>
      </c>
      <c r="H56" s="119">
        <f>SUM(E55:E56)</f>
        <v>8820</v>
      </c>
    </row>
    <row r="57" spans="1:8" ht="25.5" x14ac:dyDescent="0.25">
      <c r="A57" s="138" t="s">
        <v>34</v>
      </c>
      <c r="B57" s="138" t="s">
        <v>106</v>
      </c>
      <c r="C57" s="19" t="s">
        <v>11</v>
      </c>
      <c r="D57" s="19">
        <v>3</v>
      </c>
      <c r="E57" s="113">
        <f>'Servicio de Vigilancia'!H48</f>
        <v>8820</v>
      </c>
    </row>
    <row r="58" spans="1:8" ht="41.25" customHeight="1" x14ac:dyDescent="0.25">
      <c r="A58" s="138"/>
      <c r="B58" s="138"/>
      <c r="C58" s="19" t="s">
        <v>20</v>
      </c>
      <c r="D58" s="20">
        <v>3</v>
      </c>
      <c r="E58" s="113">
        <f>'Servicio de Vigilancia'!H49</f>
        <v>8820</v>
      </c>
    </row>
    <row r="59" spans="1:8" ht="25.5" x14ac:dyDescent="0.25">
      <c r="A59" s="138" t="s">
        <v>35</v>
      </c>
      <c r="B59" s="138" t="s">
        <v>106</v>
      </c>
      <c r="C59" s="19" t="s">
        <v>11</v>
      </c>
      <c r="D59" s="19">
        <v>1</v>
      </c>
      <c r="E59" s="113">
        <f>'Servicio de Vigilancia'!H50</f>
        <v>2940</v>
      </c>
    </row>
    <row r="60" spans="1:8" ht="25.5" x14ac:dyDescent="0.25">
      <c r="A60" s="138"/>
      <c r="B60" s="138"/>
      <c r="C60" s="19" t="s">
        <v>20</v>
      </c>
      <c r="D60" s="20">
        <v>1</v>
      </c>
      <c r="E60" s="113">
        <f>'Servicio de Vigilancia'!H51</f>
        <v>2940</v>
      </c>
    </row>
    <row r="61" spans="1:8" ht="25.5" x14ac:dyDescent="0.25">
      <c r="A61" s="138" t="s">
        <v>36</v>
      </c>
      <c r="B61" s="138" t="s">
        <v>107</v>
      </c>
      <c r="C61" s="19" t="s">
        <v>11</v>
      </c>
      <c r="D61" s="19">
        <v>2</v>
      </c>
      <c r="E61" s="113">
        <f>'Servicio de Vigilancia'!H52</f>
        <v>5880</v>
      </c>
    </row>
    <row r="62" spans="1:8" ht="25.5" x14ac:dyDescent="0.25">
      <c r="A62" s="138"/>
      <c r="B62" s="138"/>
      <c r="C62" s="19" t="s">
        <v>20</v>
      </c>
      <c r="D62" s="20">
        <v>2</v>
      </c>
      <c r="E62" s="113">
        <f>'Servicio de Vigilancia'!H53</f>
        <v>5880</v>
      </c>
    </row>
    <row r="63" spans="1:8" ht="25.5" x14ac:dyDescent="0.25">
      <c r="A63" s="138" t="s">
        <v>53</v>
      </c>
      <c r="B63" s="138" t="s">
        <v>140</v>
      </c>
      <c r="C63" s="19" t="s">
        <v>15</v>
      </c>
      <c r="D63" s="19">
        <v>10</v>
      </c>
      <c r="E63" s="113">
        <f>'Servicio de Vigilancia'!H120</f>
        <v>21000</v>
      </c>
    </row>
    <row r="64" spans="1:8" ht="25.5" x14ac:dyDescent="0.25">
      <c r="A64" s="138"/>
      <c r="B64" s="138"/>
      <c r="C64" s="19" t="s">
        <v>79</v>
      </c>
      <c r="D64" s="19">
        <v>5</v>
      </c>
      <c r="E64" s="113">
        <f>'Servicio de Vigilancia'!H121</f>
        <v>4200</v>
      </c>
    </row>
    <row r="65" spans="1:8" ht="25.5" x14ac:dyDescent="0.25">
      <c r="A65" s="138"/>
      <c r="B65" s="138"/>
      <c r="C65" s="19" t="s">
        <v>76</v>
      </c>
      <c r="D65" s="19">
        <v>6</v>
      </c>
      <c r="E65" s="113">
        <f>'Servicio de Vigilancia'!H122</f>
        <v>12600</v>
      </c>
    </row>
    <row r="66" spans="1:8" ht="25.5" x14ac:dyDescent="0.25">
      <c r="A66" s="138"/>
      <c r="B66" s="138"/>
      <c r="C66" s="19" t="s">
        <v>80</v>
      </c>
      <c r="D66" s="19">
        <v>5</v>
      </c>
      <c r="E66" s="113">
        <f>'Servicio de Vigilancia'!H123</f>
        <v>4200</v>
      </c>
      <c r="F66" s="117" t="s">
        <v>155</v>
      </c>
      <c r="G66" s="119">
        <f>SUM(D57:D66)</f>
        <v>38</v>
      </c>
      <c r="H66" s="119">
        <f>SUM(E57:E66)</f>
        <v>77280</v>
      </c>
    </row>
    <row r="67" spans="1:8" ht="38.25" x14ac:dyDescent="0.25">
      <c r="A67" s="31" t="s">
        <v>213</v>
      </c>
      <c r="B67" s="76" t="s">
        <v>90</v>
      </c>
      <c r="C67" s="12" t="s">
        <v>211</v>
      </c>
      <c r="D67" s="6">
        <v>12</v>
      </c>
      <c r="E67" s="115">
        <f>'Servicio de Vigilancia'!F140</f>
        <v>84</v>
      </c>
    </row>
    <row r="68" spans="1:8" x14ac:dyDescent="0.25">
      <c r="C68" s="90" t="s">
        <v>177</v>
      </c>
      <c r="D68" s="91">
        <f>SUM(D4:D67)</f>
        <v>164</v>
      </c>
      <c r="E68" s="91">
        <f>SUM(E4:E67)</f>
        <v>344760</v>
      </c>
    </row>
    <row r="69" spans="1:8" x14ac:dyDescent="0.25">
      <c r="A69" s="38"/>
      <c r="B69" s="38"/>
      <c r="C69" s="62"/>
      <c r="D69" s="81"/>
      <c r="E69" s="81"/>
    </row>
    <row r="70" spans="1:8" x14ac:dyDescent="0.25">
      <c r="A70" s="86"/>
    </row>
  </sheetData>
  <mergeCells count="46">
    <mergeCell ref="A55:A56"/>
    <mergeCell ref="B55:B56"/>
    <mergeCell ref="B43:B44"/>
    <mergeCell ref="A63:A66"/>
    <mergeCell ref="B63:B66"/>
    <mergeCell ref="A57:A58"/>
    <mergeCell ref="B57:B58"/>
    <mergeCell ref="A59:A60"/>
    <mergeCell ref="B59:B60"/>
    <mergeCell ref="A61:A62"/>
    <mergeCell ref="B61:B62"/>
    <mergeCell ref="A51:A54"/>
    <mergeCell ref="B51:B54"/>
    <mergeCell ref="A45:A46"/>
    <mergeCell ref="B45:B46"/>
    <mergeCell ref="A47:A48"/>
    <mergeCell ref="B47:B48"/>
    <mergeCell ref="A49:A50"/>
    <mergeCell ref="B49:B50"/>
    <mergeCell ref="A35:A38"/>
    <mergeCell ref="B35:B38"/>
    <mergeCell ref="A39:A40"/>
    <mergeCell ref="B39:B40"/>
    <mergeCell ref="A41:A42"/>
    <mergeCell ref="B41:B42"/>
    <mergeCell ref="A43:A44"/>
    <mergeCell ref="A1:E1"/>
    <mergeCell ref="A28:A29"/>
    <mergeCell ref="B28:B29"/>
    <mergeCell ref="A30:A31"/>
    <mergeCell ref="B30:B31"/>
    <mergeCell ref="A2:E2"/>
    <mergeCell ref="A4:A5"/>
    <mergeCell ref="B4:B5"/>
    <mergeCell ref="A6:A7"/>
    <mergeCell ref="B6:B7"/>
    <mergeCell ref="A15:A16"/>
    <mergeCell ref="B15:B16"/>
    <mergeCell ref="A33:A34"/>
    <mergeCell ref="B33:B34"/>
    <mergeCell ref="A21:A22"/>
    <mergeCell ref="B21:B22"/>
    <mergeCell ref="A23:A24"/>
    <mergeCell ref="B23:B24"/>
    <mergeCell ref="A26:A27"/>
    <mergeCell ref="B26:B27"/>
  </mergeCells>
  <pageMargins left="0.70866141732283472" right="0.70866141732283472" top="0.74803149606299213" bottom="0.74803149606299213" header="0.31496062992125984" footer="0.31496062992125984"/>
  <pageSetup scale="80" orientation="portrait" r:id="rId1"/>
  <headerFooter>
    <oddHeader>&amp;L
&amp;C&amp;"Montserrat,Negrita"&amp;18Anexo 2. Horario y Ubicaciones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view="pageLayout" zoomScaleNormal="100" workbookViewId="0">
      <selection activeCell="E7" sqref="E7"/>
    </sheetView>
  </sheetViews>
  <sheetFormatPr baseColWidth="10" defaultRowHeight="15" x14ac:dyDescent="0.25"/>
  <cols>
    <col min="1" max="1" width="22.42578125" customWidth="1"/>
    <col min="2" max="2" width="25.28515625" customWidth="1"/>
    <col min="3" max="3" width="21.42578125" customWidth="1"/>
    <col min="4" max="4" width="13.85546875" customWidth="1"/>
    <col min="5" max="5" width="19.42578125" customWidth="1"/>
    <col min="6" max="6" width="0" hidden="1" customWidth="1"/>
    <col min="7" max="7" width="3" hidden="1" customWidth="1"/>
    <col min="8" max="8" width="6" hidden="1" customWidth="1"/>
    <col min="9" max="9" width="0" hidden="1" customWidth="1"/>
  </cols>
  <sheetData>
    <row r="1" spans="1:8" ht="21.75" x14ac:dyDescent="0.4">
      <c r="A1" s="139" t="s">
        <v>179</v>
      </c>
      <c r="B1" s="139"/>
      <c r="C1" s="139"/>
      <c r="D1" s="139"/>
      <c r="E1" s="139"/>
    </row>
    <row r="2" spans="1:8" ht="18" x14ac:dyDescent="0.35">
      <c r="A2" s="135"/>
      <c r="B2" s="135"/>
      <c r="C2" s="135"/>
      <c r="D2" s="135"/>
      <c r="E2" s="135"/>
    </row>
    <row r="3" spans="1:8" ht="45" x14ac:dyDescent="0.25">
      <c r="A3" s="27" t="s">
        <v>156</v>
      </c>
      <c r="B3" s="26" t="s">
        <v>89</v>
      </c>
      <c r="C3" s="27" t="s">
        <v>4</v>
      </c>
      <c r="D3" s="27" t="s">
        <v>5</v>
      </c>
      <c r="E3" s="27" t="s">
        <v>239</v>
      </c>
    </row>
    <row r="4" spans="1:8" ht="26.25" x14ac:dyDescent="0.3">
      <c r="A4" s="138" t="s">
        <v>81</v>
      </c>
      <c r="B4" s="138" t="s">
        <v>110</v>
      </c>
      <c r="C4" s="19" t="s">
        <v>11</v>
      </c>
      <c r="D4" s="23">
        <v>2</v>
      </c>
      <c r="E4" s="8">
        <f>'Servicio de Vigilancia'!H58</f>
        <v>5880</v>
      </c>
    </row>
    <row r="5" spans="1:8" ht="26.25" x14ac:dyDescent="0.3">
      <c r="A5" s="138"/>
      <c r="B5" s="138"/>
      <c r="C5" s="19" t="s">
        <v>20</v>
      </c>
      <c r="D5" s="24">
        <v>1</v>
      </c>
      <c r="E5" s="8">
        <f>'Servicio de Vigilancia'!H59</f>
        <v>2940</v>
      </c>
    </row>
    <row r="6" spans="1:8" ht="26.25" x14ac:dyDescent="0.3">
      <c r="A6" s="138" t="s">
        <v>37</v>
      </c>
      <c r="B6" s="138" t="s">
        <v>111</v>
      </c>
      <c r="C6" s="19" t="s">
        <v>11</v>
      </c>
      <c r="D6" s="19">
        <v>1</v>
      </c>
      <c r="E6" s="8">
        <f>'Servicio de Vigilancia'!H60</f>
        <v>2940</v>
      </c>
    </row>
    <row r="7" spans="1:8" ht="53.25" customHeight="1" x14ac:dyDescent="0.3">
      <c r="A7" s="138"/>
      <c r="B7" s="138"/>
      <c r="C7" s="19" t="s">
        <v>20</v>
      </c>
      <c r="D7" s="20">
        <v>1</v>
      </c>
      <c r="E7" s="8">
        <f>'Servicio de Vigilancia'!H61</f>
        <v>2940</v>
      </c>
    </row>
    <row r="8" spans="1:8" ht="26.25" x14ac:dyDescent="0.3">
      <c r="A8" s="138" t="s">
        <v>82</v>
      </c>
      <c r="B8" s="138" t="s">
        <v>112</v>
      </c>
      <c r="C8" s="19" t="s">
        <v>11</v>
      </c>
      <c r="D8" s="19">
        <v>1</v>
      </c>
      <c r="E8" s="8">
        <f>'Servicio de Vigilancia'!H62</f>
        <v>2940</v>
      </c>
    </row>
    <row r="9" spans="1:8" ht="26.25" x14ac:dyDescent="0.3">
      <c r="A9" s="138"/>
      <c r="B9" s="138"/>
      <c r="C9" s="19" t="s">
        <v>20</v>
      </c>
      <c r="D9" s="20">
        <v>1</v>
      </c>
      <c r="E9" s="8">
        <f>'Servicio de Vigilancia'!H63</f>
        <v>2940</v>
      </c>
    </row>
    <row r="10" spans="1:8" ht="26.25" x14ac:dyDescent="0.3">
      <c r="A10" s="138" t="s">
        <v>83</v>
      </c>
      <c r="B10" s="138" t="s">
        <v>113</v>
      </c>
      <c r="C10" s="19" t="s">
        <v>11</v>
      </c>
      <c r="D10" s="19">
        <v>1</v>
      </c>
      <c r="E10" s="8">
        <f>'Servicio de Vigilancia'!H64</f>
        <v>2940</v>
      </c>
    </row>
    <row r="11" spans="1:8" ht="26.25" x14ac:dyDescent="0.3">
      <c r="A11" s="138"/>
      <c r="B11" s="138"/>
      <c r="C11" s="19" t="s">
        <v>20</v>
      </c>
      <c r="D11" s="20">
        <v>1</v>
      </c>
      <c r="E11" s="8">
        <f>'Servicio de Vigilancia'!H65</f>
        <v>2940</v>
      </c>
    </row>
    <row r="12" spans="1:8" ht="26.25" x14ac:dyDescent="0.3">
      <c r="A12" s="138" t="s">
        <v>220</v>
      </c>
      <c r="B12" s="138" t="s">
        <v>114</v>
      </c>
      <c r="C12" s="19" t="s">
        <v>11</v>
      </c>
      <c r="D12" s="19">
        <v>1</v>
      </c>
      <c r="E12" s="8">
        <f>'Servicio de Vigilancia'!H66</f>
        <v>2940</v>
      </c>
    </row>
    <row r="13" spans="1:8" ht="26.25" x14ac:dyDescent="0.3">
      <c r="A13" s="138"/>
      <c r="B13" s="138"/>
      <c r="C13" s="19" t="s">
        <v>20</v>
      </c>
      <c r="D13" s="20">
        <v>1</v>
      </c>
      <c r="E13" s="8">
        <f>'Servicio de Vigilancia'!H67</f>
        <v>2940</v>
      </c>
    </row>
    <row r="14" spans="1:8" ht="26.25" x14ac:dyDescent="0.3">
      <c r="A14" s="137" t="s">
        <v>150</v>
      </c>
      <c r="B14" s="146" t="s">
        <v>159</v>
      </c>
      <c r="C14" s="19" t="s">
        <v>20</v>
      </c>
      <c r="D14" s="24">
        <v>1</v>
      </c>
      <c r="E14" s="8">
        <f>'Servicio de Vigilancia'!H132</f>
        <v>2940</v>
      </c>
    </row>
    <row r="15" spans="1:8" ht="26.25" x14ac:dyDescent="0.3">
      <c r="A15" s="137"/>
      <c r="B15" s="146"/>
      <c r="C15" s="19" t="s">
        <v>20</v>
      </c>
      <c r="D15" s="24">
        <v>1</v>
      </c>
      <c r="E15" s="8">
        <f>'Servicio de Vigilancia'!H133</f>
        <v>2940</v>
      </c>
      <c r="F15" s="42" t="s">
        <v>177</v>
      </c>
      <c r="G15" s="43">
        <f>SUM(D4:D15)</f>
        <v>13</v>
      </c>
      <c r="H15" s="43">
        <f>SUM(E4:E15)</f>
        <v>38220</v>
      </c>
    </row>
    <row r="16" spans="1:8" ht="26.25" x14ac:dyDescent="0.3">
      <c r="A16" s="137" t="s">
        <v>85</v>
      </c>
      <c r="B16" s="137" t="s">
        <v>115</v>
      </c>
      <c r="C16" s="19" t="s">
        <v>11</v>
      </c>
      <c r="D16" s="19">
        <v>1</v>
      </c>
      <c r="E16" s="8">
        <f>'Servicio de Vigilancia'!H68</f>
        <v>2940</v>
      </c>
    </row>
    <row r="17" spans="1:8" ht="26.25" x14ac:dyDescent="0.3">
      <c r="A17" s="137"/>
      <c r="B17" s="137"/>
      <c r="C17" s="19" t="s">
        <v>20</v>
      </c>
      <c r="D17" s="20">
        <v>1</v>
      </c>
      <c r="E17" s="8">
        <f>'Servicio de Vigilancia'!H69</f>
        <v>2940</v>
      </c>
      <c r="F17" s="42" t="s">
        <v>177</v>
      </c>
      <c r="G17" s="43">
        <f>SUM(D16:D17)</f>
        <v>2</v>
      </c>
      <c r="H17" s="43">
        <f>SUM(E16:E17)</f>
        <v>5880</v>
      </c>
    </row>
    <row r="18" spans="1:8" ht="35.25" customHeight="1" x14ac:dyDescent="0.3">
      <c r="A18" s="145" t="s">
        <v>42</v>
      </c>
      <c r="B18" s="145" t="s">
        <v>122</v>
      </c>
      <c r="C18" s="19" t="s">
        <v>11</v>
      </c>
      <c r="D18" s="19">
        <v>1</v>
      </c>
      <c r="E18" s="8">
        <f>'Servicio de Vigilancia'!H82</f>
        <v>2940</v>
      </c>
    </row>
    <row r="19" spans="1:8" ht="42" customHeight="1" x14ac:dyDescent="0.3">
      <c r="A19" s="138"/>
      <c r="B19" s="138"/>
      <c r="C19" s="19" t="s">
        <v>20</v>
      </c>
      <c r="D19" s="20">
        <v>1</v>
      </c>
      <c r="E19" s="8">
        <f>'Servicio de Vigilancia'!H84</f>
        <v>2940</v>
      </c>
    </row>
    <row r="20" spans="1:8" ht="26.25" x14ac:dyDescent="0.3">
      <c r="A20" s="138" t="s">
        <v>43</v>
      </c>
      <c r="B20" s="138" t="s">
        <v>123</v>
      </c>
      <c r="C20" s="19" t="s">
        <v>11</v>
      </c>
      <c r="D20" s="19">
        <v>1</v>
      </c>
      <c r="E20" s="8">
        <f>'Servicio de Vigilancia'!H84</f>
        <v>2940</v>
      </c>
    </row>
    <row r="21" spans="1:8" ht="26.25" x14ac:dyDescent="0.3">
      <c r="A21" s="138"/>
      <c r="B21" s="138"/>
      <c r="C21" s="19" t="s">
        <v>20</v>
      </c>
      <c r="D21" s="20">
        <v>1</v>
      </c>
      <c r="E21" s="8">
        <f>'Servicio de Vigilancia'!H85</f>
        <v>2940</v>
      </c>
      <c r="F21" s="28" t="s">
        <v>177</v>
      </c>
      <c r="G21" s="22">
        <f>SUM(D18:D21)</f>
        <v>4</v>
      </c>
      <c r="H21" s="22">
        <f>SUM(E18:E21)</f>
        <v>11760</v>
      </c>
    </row>
    <row r="22" spans="1:8" ht="26.25" x14ac:dyDescent="0.3">
      <c r="A22" s="138" t="s">
        <v>41</v>
      </c>
      <c r="B22" s="138" t="s">
        <v>121</v>
      </c>
      <c r="C22" s="19" t="s">
        <v>11</v>
      </c>
      <c r="D22" s="24">
        <v>1</v>
      </c>
      <c r="E22" s="8">
        <f>'Servicio de Vigilancia'!H80</f>
        <v>2940</v>
      </c>
    </row>
    <row r="23" spans="1:8" ht="26.25" x14ac:dyDescent="0.3">
      <c r="A23" s="138"/>
      <c r="B23" s="138"/>
      <c r="C23" s="19" t="s">
        <v>20</v>
      </c>
      <c r="D23" s="24">
        <v>1</v>
      </c>
      <c r="E23" s="8">
        <f>'Servicio de Vigilancia'!H81</f>
        <v>2940</v>
      </c>
      <c r="F23" s="28" t="s">
        <v>177</v>
      </c>
      <c r="G23" s="22">
        <f>SUM(D22:D23)</f>
        <v>2</v>
      </c>
      <c r="H23" s="22">
        <f>SUM(E22:E23)</f>
        <v>5880</v>
      </c>
    </row>
    <row r="24" spans="1:8" ht="36.75" customHeight="1" x14ac:dyDescent="0.3">
      <c r="A24" s="145" t="s">
        <v>38</v>
      </c>
      <c r="B24" s="143" t="s">
        <v>116</v>
      </c>
      <c r="C24" s="60" t="s">
        <v>11</v>
      </c>
      <c r="D24" s="52">
        <v>2</v>
      </c>
      <c r="E24" s="61">
        <f>'Servicio de Vigilancia'!H70</f>
        <v>5880</v>
      </c>
    </row>
    <row r="25" spans="1:8" ht="27.75" customHeight="1" x14ac:dyDescent="0.3">
      <c r="A25" s="138"/>
      <c r="B25" s="137"/>
      <c r="C25" s="13" t="s">
        <v>20</v>
      </c>
      <c r="D25" s="20">
        <v>2</v>
      </c>
      <c r="E25" s="8">
        <f>'Servicio de Vigilancia'!H71</f>
        <v>5880</v>
      </c>
    </row>
    <row r="26" spans="1:8" ht="26.25" x14ac:dyDescent="0.3">
      <c r="A26" s="138" t="s">
        <v>93</v>
      </c>
      <c r="B26" s="137" t="s">
        <v>117</v>
      </c>
      <c r="C26" s="13" t="s">
        <v>11</v>
      </c>
      <c r="D26" s="19">
        <v>1</v>
      </c>
      <c r="E26" s="8">
        <f>'Servicio de Vigilancia'!H72</f>
        <v>2940</v>
      </c>
    </row>
    <row r="27" spans="1:8" ht="26.25" x14ac:dyDescent="0.3">
      <c r="A27" s="138"/>
      <c r="B27" s="137"/>
      <c r="C27" s="13" t="s">
        <v>20</v>
      </c>
      <c r="D27" s="20">
        <v>1</v>
      </c>
      <c r="E27" s="8">
        <f>'Servicio de Vigilancia'!H73</f>
        <v>2940</v>
      </c>
    </row>
    <row r="28" spans="1:8" ht="41.25" customHeight="1" x14ac:dyDescent="0.3">
      <c r="A28" s="21"/>
      <c r="B28" s="83"/>
      <c r="C28" s="84"/>
      <c r="D28" s="25"/>
      <c r="E28" s="39"/>
    </row>
    <row r="29" spans="1:8" ht="26.25" x14ac:dyDescent="0.3">
      <c r="A29" s="145" t="s">
        <v>94</v>
      </c>
      <c r="B29" s="145" t="s">
        <v>118</v>
      </c>
      <c r="C29" s="60" t="s">
        <v>11</v>
      </c>
      <c r="D29" s="52">
        <v>1</v>
      </c>
      <c r="E29" s="61">
        <f>'Servicio de Vigilancia'!H74</f>
        <v>2940</v>
      </c>
    </row>
    <row r="30" spans="1:8" ht="52.5" customHeight="1" x14ac:dyDescent="0.3">
      <c r="A30" s="138"/>
      <c r="B30" s="138"/>
      <c r="C30" s="13" t="s">
        <v>20</v>
      </c>
      <c r="D30" s="20">
        <v>1</v>
      </c>
      <c r="E30" s="8">
        <f>'Servicio de Vigilancia'!H75</f>
        <v>2940</v>
      </c>
    </row>
    <row r="31" spans="1:8" ht="26.25" x14ac:dyDescent="0.3">
      <c r="A31" s="137" t="s">
        <v>39</v>
      </c>
      <c r="B31" s="137" t="s">
        <v>119</v>
      </c>
      <c r="C31" s="19" t="s">
        <v>11</v>
      </c>
      <c r="D31" s="19">
        <v>1</v>
      </c>
      <c r="E31" s="8">
        <f>'Servicio de Vigilancia'!H76</f>
        <v>2940</v>
      </c>
    </row>
    <row r="32" spans="1:8" ht="26.25" x14ac:dyDescent="0.3">
      <c r="A32" s="137"/>
      <c r="B32" s="137"/>
      <c r="C32" s="19" t="s">
        <v>20</v>
      </c>
      <c r="D32" s="20">
        <v>1</v>
      </c>
      <c r="E32" s="8">
        <f>'Servicio de Vigilancia'!H77</f>
        <v>2940</v>
      </c>
    </row>
    <row r="33" spans="1:8" ht="26.25" x14ac:dyDescent="0.3">
      <c r="A33" s="137" t="s">
        <v>40</v>
      </c>
      <c r="B33" s="137" t="s">
        <v>120</v>
      </c>
      <c r="C33" s="19" t="s">
        <v>11</v>
      </c>
      <c r="D33" s="19">
        <v>3</v>
      </c>
      <c r="E33" s="8">
        <f>'Servicio de Vigilancia'!H78</f>
        <v>8820</v>
      </c>
    </row>
    <row r="34" spans="1:8" ht="26.25" x14ac:dyDescent="0.3">
      <c r="A34" s="137"/>
      <c r="B34" s="137"/>
      <c r="C34" s="19" t="s">
        <v>20</v>
      </c>
      <c r="D34" s="20">
        <v>2</v>
      </c>
      <c r="E34" s="8">
        <f>'Servicio de Vigilancia'!H79</f>
        <v>5880</v>
      </c>
    </row>
    <row r="35" spans="1:8" ht="26.25" x14ac:dyDescent="0.3">
      <c r="A35" s="137" t="s">
        <v>222</v>
      </c>
      <c r="B35" s="142" t="s">
        <v>152</v>
      </c>
      <c r="C35" s="19" t="s">
        <v>11</v>
      </c>
      <c r="D35" s="24">
        <v>1</v>
      </c>
      <c r="E35" s="8">
        <f>'Servicio de Vigilancia'!H128</f>
        <v>2568</v>
      </c>
    </row>
    <row r="36" spans="1:8" ht="26.25" x14ac:dyDescent="0.3">
      <c r="A36" s="137"/>
      <c r="B36" s="143"/>
      <c r="C36" s="19" t="s">
        <v>20</v>
      </c>
      <c r="D36" s="24">
        <v>1</v>
      </c>
      <c r="E36" s="8">
        <f>'Servicio de Vigilancia'!H129</f>
        <v>2568</v>
      </c>
      <c r="F36" s="28" t="s">
        <v>177</v>
      </c>
      <c r="G36" s="22">
        <f>SUM(D24:D36)</f>
        <v>17</v>
      </c>
      <c r="H36" s="22">
        <f>SUM(E24:E36)</f>
        <v>49236</v>
      </c>
    </row>
    <row r="37" spans="1:8" ht="26.25" x14ac:dyDescent="0.3">
      <c r="A37" s="143" t="s">
        <v>221</v>
      </c>
      <c r="B37" s="147" t="s">
        <v>151</v>
      </c>
      <c r="C37" s="52" t="s">
        <v>11</v>
      </c>
      <c r="D37" s="73">
        <v>4</v>
      </c>
      <c r="E37" s="8">
        <f>'Servicio de Vigilancia'!H130</f>
        <v>10272</v>
      </c>
    </row>
    <row r="38" spans="1:8" ht="26.25" x14ac:dyDescent="0.3">
      <c r="A38" s="137"/>
      <c r="B38" s="146"/>
      <c r="C38" s="19" t="s">
        <v>20</v>
      </c>
      <c r="D38" s="74">
        <v>4</v>
      </c>
      <c r="E38" s="8">
        <f>'Servicio de Vigilancia'!H131</f>
        <v>10272</v>
      </c>
      <c r="F38" s="28" t="s">
        <v>177</v>
      </c>
      <c r="G38" s="22">
        <f>SUM(D37:D38)</f>
        <v>8</v>
      </c>
      <c r="H38" s="22">
        <f>SUM(E37:E38)</f>
        <v>20544</v>
      </c>
    </row>
    <row r="39" spans="1:8" ht="23.25" customHeight="1" x14ac:dyDescent="0.3">
      <c r="A39" s="137" t="s">
        <v>60</v>
      </c>
      <c r="B39" s="142" t="s">
        <v>105</v>
      </c>
      <c r="C39" s="52" t="s">
        <v>11</v>
      </c>
      <c r="D39" s="73">
        <v>4</v>
      </c>
      <c r="E39" s="8">
        <f>'Servicio de Vigilancia'!H46</f>
        <v>11760</v>
      </c>
    </row>
    <row r="40" spans="1:8" ht="48" customHeight="1" x14ac:dyDescent="0.3">
      <c r="A40" s="137"/>
      <c r="B40" s="143"/>
      <c r="C40" s="19" t="s">
        <v>20</v>
      </c>
      <c r="D40" s="74">
        <v>4</v>
      </c>
      <c r="E40" s="8">
        <f>'Servicio de Vigilancia'!H47</f>
        <v>11760</v>
      </c>
      <c r="G40">
        <f>D39+D40</f>
        <v>8</v>
      </c>
      <c r="H40" s="22">
        <f>SUM(E39:E40)</f>
        <v>23520</v>
      </c>
    </row>
    <row r="41" spans="1:8" ht="29.25" customHeight="1" x14ac:dyDescent="0.25">
      <c r="A41" s="83"/>
      <c r="B41" s="83"/>
      <c r="C41" s="88" t="s">
        <v>177</v>
      </c>
      <c r="D41" s="89">
        <f>SUM(D4:D40)</f>
        <v>54</v>
      </c>
      <c r="E41" s="89">
        <f>SUM(E4:E40)</f>
        <v>155040</v>
      </c>
      <c r="H41" s="59"/>
    </row>
    <row r="43" spans="1:8" x14ac:dyDescent="0.25">
      <c r="A43" s="144" t="s">
        <v>214</v>
      </c>
      <c r="B43" s="144"/>
      <c r="C43" s="144"/>
      <c r="D43" s="144"/>
      <c r="E43" s="144"/>
    </row>
    <row r="44" spans="1:8" x14ac:dyDescent="0.25">
      <c r="A44" s="144" t="s">
        <v>215</v>
      </c>
      <c r="B44" s="144"/>
      <c r="C44" s="144"/>
      <c r="D44" s="144"/>
      <c r="E44" s="144"/>
    </row>
    <row r="45" spans="1:8" x14ac:dyDescent="0.25">
      <c r="A45" s="144" t="s">
        <v>216</v>
      </c>
      <c r="B45" s="144"/>
      <c r="C45" s="144"/>
      <c r="D45" s="144"/>
      <c r="E45" s="144"/>
    </row>
  </sheetData>
  <mergeCells count="41">
    <mergeCell ref="A8:A9"/>
    <mergeCell ref="B8:B9"/>
    <mergeCell ref="A10:A11"/>
    <mergeCell ref="B10:B11"/>
    <mergeCell ref="A12:A13"/>
    <mergeCell ref="B12:B13"/>
    <mergeCell ref="A1:E1"/>
    <mergeCell ref="A2:E2"/>
    <mergeCell ref="A4:A5"/>
    <mergeCell ref="B4:B5"/>
    <mergeCell ref="A6:A7"/>
    <mergeCell ref="B6:B7"/>
    <mergeCell ref="A14:A15"/>
    <mergeCell ref="B14:B15"/>
    <mergeCell ref="A16:A17"/>
    <mergeCell ref="B16:B17"/>
    <mergeCell ref="A37:A38"/>
    <mergeCell ref="B37:B38"/>
    <mergeCell ref="A26:A27"/>
    <mergeCell ref="B26:B27"/>
    <mergeCell ref="A31:A32"/>
    <mergeCell ref="B31:B32"/>
    <mergeCell ref="A33:A34"/>
    <mergeCell ref="B33:B34"/>
    <mergeCell ref="A35:A36"/>
    <mergeCell ref="B35:B36"/>
    <mergeCell ref="A18:A19"/>
    <mergeCell ref="B18:B19"/>
    <mergeCell ref="A20:A21"/>
    <mergeCell ref="B20:B21"/>
    <mergeCell ref="A43:E43"/>
    <mergeCell ref="A44:E44"/>
    <mergeCell ref="A45:E45"/>
    <mergeCell ref="A39:A40"/>
    <mergeCell ref="B39:B40"/>
    <mergeCell ref="A22:A23"/>
    <mergeCell ref="B22:B23"/>
    <mergeCell ref="A29:A30"/>
    <mergeCell ref="B29:B30"/>
    <mergeCell ref="A24:A25"/>
    <mergeCell ref="B24:B25"/>
  </mergeCells>
  <pageMargins left="0.70866141732283472" right="0.70866141732283472" top="0.74803149606299213" bottom="0.74803149606299213" header="0.31496062992125984" footer="0.31496062992125984"/>
  <pageSetup scale="85" orientation="portrait" r:id="rId1"/>
  <headerFooter>
    <oddHeader>&amp;C&amp;"Montserrat,Negrita"&amp;18Anexo 2. Horario y Ubicaciones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view="pageLayout" zoomScale="110" zoomScaleNormal="100" zoomScalePageLayoutView="110" workbookViewId="0">
      <selection sqref="A1:E1"/>
    </sheetView>
  </sheetViews>
  <sheetFormatPr baseColWidth="10" defaultRowHeight="15" x14ac:dyDescent="0.25"/>
  <cols>
    <col min="1" max="1" width="22.42578125" customWidth="1"/>
    <col min="2" max="2" width="25.28515625" customWidth="1"/>
    <col min="3" max="3" width="21.42578125" customWidth="1"/>
    <col min="4" max="4" width="13.85546875" customWidth="1"/>
    <col min="5" max="5" width="19.42578125" customWidth="1"/>
    <col min="6" max="9" width="0" hidden="1" customWidth="1"/>
  </cols>
  <sheetData>
    <row r="1" spans="1:5" ht="18" x14ac:dyDescent="0.35">
      <c r="A1" s="135" t="s">
        <v>180</v>
      </c>
      <c r="B1" s="135"/>
      <c r="C1" s="135"/>
      <c r="D1" s="135"/>
      <c r="E1" s="135"/>
    </row>
    <row r="2" spans="1:5" ht="18" x14ac:dyDescent="0.35">
      <c r="A2" s="135"/>
      <c r="B2" s="135"/>
      <c r="C2" s="135"/>
      <c r="D2" s="135"/>
      <c r="E2" s="135"/>
    </row>
    <row r="3" spans="1:5" ht="45" x14ac:dyDescent="0.25">
      <c r="A3" s="27" t="s">
        <v>156</v>
      </c>
      <c r="B3" s="26" t="s">
        <v>89</v>
      </c>
      <c r="C3" s="27" t="s">
        <v>4</v>
      </c>
      <c r="D3" s="27" t="s">
        <v>5</v>
      </c>
      <c r="E3" s="27" t="s">
        <v>236</v>
      </c>
    </row>
    <row r="4" spans="1:5" ht="38.25" customHeight="1" x14ac:dyDescent="0.25">
      <c r="A4" s="76" t="s">
        <v>202</v>
      </c>
      <c r="B4" s="76" t="s">
        <v>203</v>
      </c>
      <c r="C4" s="19" t="s">
        <v>20</v>
      </c>
      <c r="D4" s="20">
        <v>1</v>
      </c>
      <c r="E4" s="20">
        <f>'Servicio de Vigilancia'!H137</f>
        <v>2940</v>
      </c>
    </row>
    <row r="5" spans="1:5" ht="38.25" customHeight="1" x14ac:dyDescent="0.25">
      <c r="A5" s="151" t="s">
        <v>237</v>
      </c>
      <c r="B5" s="151" t="s">
        <v>238</v>
      </c>
      <c r="C5" s="121" t="s">
        <v>11</v>
      </c>
      <c r="D5" s="121">
        <v>1</v>
      </c>
      <c r="E5" s="122">
        <f>'Servicio de Vigilancia'!H138</f>
        <v>2940</v>
      </c>
    </row>
    <row r="6" spans="1:5" ht="27" x14ac:dyDescent="0.25">
      <c r="A6" s="152"/>
      <c r="B6" s="152"/>
      <c r="C6" s="121" t="s">
        <v>20</v>
      </c>
      <c r="D6" s="121">
        <v>1</v>
      </c>
      <c r="E6" s="122">
        <f>'Servicio de Vigilancia'!H139</f>
        <v>2940</v>
      </c>
    </row>
    <row r="7" spans="1:5" x14ac:dyDescent="0.25">
      <c r="A7" s="111"/>
      <c r="B7" s="111"/>
      <c r="C7" s="96" t="s">
        <v>177</v>
      </c>
      <c r="D7" s="97">
        <f>SUM(D4:D6)</f>
        <v>3</v>
      </c>
      <c r="E7" s="97">
        <f>SUM(E4:E6)</f>
        <v>8820</v>
      </c>
    </row>
    <row r="9" spans="1:5" ht="18" x14ac:dyDescent="0.35">
      <c r="A9" s="135" t="s">
        <v>181</v>
      </c>
      <c r="B9" s="135"/>
      <c r="C9" s="135"/>
      <c r="D9" s="135"/>
      <c r="E9" s="135"/>
    </row>
    <row r="10" spans="1:5" ht="18" x14ac:dyDescent="0.35">
      <c r="A10" s="135"/>
      <c r="B10" s="135"/>
      <c r="C10" s="135"/>
      <c r="D10" s="135"/>
      <c r="E10" s="135"/>
    </row>
    <row r="11" spans="1:5" ht="30" x14ac:dyDescent="0.25">
      <c r="A11" s="27" t="s">
        <v>156</v>
      </c>
      <c r="B11" s="26" t="s">
        <v>89</v>
      </c>
      <c r="C11" s="27" t="s">
        <v>4</v>
      </c>
      <c r="D11" s="27" t="s">
        <v>5</v>
      </c>
      <c r="E11" s="27" t="s">
        <v>161</v>
      </c>
    </row>
    <row r="12" spans="1:5" ht="25.5" x14ac:dyDescent="0.25">
      <c r="A12" s="138" t="s">
        <v>44</v>
      </c>
      <c r="B12" s="138" t="s">
        <v>124</v>
      </c>
      <c r="C12" s="13" t="s">
        <v>11</v>
      </c>
      <c r="D12" s="19">
        <v>1</v>
      </c>
      <c r="E12" s="20">
        <f>'Servicio de Vigilancia'!H86</f>
        <v>2940</v>
      </c>
    </row>
    <row r="13" spans="1:5" ht="25.5" x14ac:dyDescent="0.25">
      <c r="A13" s="138"/>
      <c r="B13" s="138"/>
      <c r="C13" s="13" t="s">
        <v>20</v>
      </c>
      <c r="D13" s="20">
        <v>1</v>
      </c>
      <c r="E13" s="20">
        <f>'Servicio de Vigilancia'!H87</f>
        <v>2940</v>
      </c>
    </row>
    <row r="14" spans="1:5" ht="45.75" customHeight="1" x14ac:dyDescent="0.25">
      <c r="A14" s="138" t="s">
        <v>87</v>
      </c>
      <c r="B14" s="138" t="s">
        <v>125</v>
      </c>
      <c r="C14" s="13" t="s">
        <v>11</v>
      </c>
      <c r="D14" s="19">
        <v>1</v>
      </c>
      <c r="E14" s="20">
        <f>'Servicio de Vigilancia'!H88</f>
        <v>2940</v>
      </c>
    </row>
    <row r="15" spans="1:5" ht="29.25" customHeight="1" x14ac:dyDescent="0.25">
      <c r="A15" s="138"/>
      <c r="B15" s="138"/>
      <c r="C15" s="13" t="s">
        <v>20</v>
      </c>
      <c r="D15" s="20">
        <v>1</v>
      </c>
      <c r="E15" s="20">
        <f>'Servicio de Vigilancia'!H89</f>
        <v>2940</v>
      </c>
    </row>
    <row r="16" spans="1:5" x14ac:dyDescent="0.25">
      <c r="C16" s="96" t="s">
        <v>177</v>
      </c>
      <c r="D16" s="97">
        <f>SUM(D12:D15)</f>
        <v>4</v>
      </c>
      <c r="E16" s="97">
        <f>SUM(E12:E15)</f>
        <v>11760</v>
      </c>
    </row>
    <row r="18" spans="1:8" ht="18" x14ac:dyDescent="0.35">
      <c r="A18" s="135" t="s">
        <v>182</v>
      </c>
      <c r="B18" s="135"/>
      <c r="C18" s="135"/>
      <c r="D18" s="135"/>
      <c r="E18" s="135"/>
    </row>
    <row r="19" spans="1:8" ht="18" x14ac:dyDescent="0.35">
      <c r="A19" s="135"/>
      <c r="B19" s="135"/>
      <c r="C19" s="135"/>
      <c r="D19" s="135"/>
      <c r="E19" s="135"/>
    </row>
    <row r="20" spans="1:8" ht="30" x14ac:dyDescent="0.25">
      <c r="A20" s="27" t="s">
        <v>156</v>
      </c>
      <c r="B20" s="26" t="s">
        <v>89</v>
      </c>
      <c r="C20" s="27" t="s">
        <v>4</v>
      </c>
      <c r="D20" s="27" t="s">
        <v>5</v>
      </c>
      <c r="E20" s="27" t="s">
        <v>161</v>
      </c>
    </row>
    <row r="21" spans="1:8" ht="25.5" x14ac:dyDescent="0.25">
      <c r="A21" s="56" t="s">
        <v>147</v>
      </c>
      <c r="B21" s="57" t="s">
        <v>154</v>
      </c>
      <c r="C21" s="13" t="s">
        <v>79</v>
      </c>
      <c r="D21" s="19">
        <v>1</v>
      </c>
      <c r="E21" s="20">
        <f>'Servicio de Vigilancia'!H126</f>
        <v>840</v>
      </c>
    </row>
    <row r="22" spans="1:8" ht="63.75" x14ac:dyDescent="0.25">
      <c r="A22" s="56" t="s">
        <v>146</v>
      </c>
      <c r="B22" s="56" t="s">
        <v>143</v>
      </c>
      <c r="C22" s="15" t="s">
        <v>205</v>
      </c>
      <c r="D22" s="19">
        <v>1</v>
      </c>
      <c r="E22" s="20">
        <f>'Servicio de Vigilancia'!H127</f>
        <v>840</v>
      </c>
      <c r="F22" s="36" t="s">
        <v>177</v>
      </c>
      <c r="G22" s="37">
        <f>SUM(D22)</f>
        <v>1</v>
      </c>
      <c r="H22" s="37">
        <f>SUM(E22:E22)</f>
        <v>840</v>
      </c>
    </row>
    <row r="23" spans="1:8" ht="25.5" x14ac:dyDescent="0.25">
      <c r="A23" s="138" t="s">
        <v>193</v>
      </c>
      <c r="B23" s="137" t="s">
        <v>105</v>
      </c>
      <c r="C23" s="19" t="s">
        <v>11</v>
      </c>
      <c r="D23" s="19">
        <v>1</v>
      </c>
      <c r="E23" s="20">
        <f>'Servicio de Vigilancia'!H134</f>
        <v>2940</v>
      </c>
    </row>
    <row r="24" spans="1:8" ht="25.5" x14ac:dyDescent="0.25">
      <c r="A24" s="138"/>
      <c r="B24" s="137"/>
      <c r="C24" s="19" t="s">
        <v>20</v>
      </c>
      <c r="D24" s="20">
        <v>1</v>
      </c>
      <c r="E24" s="20">
        <f>'Servicio de Vigilancia'!H135</f>
        <v>2940</v>
      </c>
      <c r="F24" s="36" t="s">
        <v>177</v>
      </c>
      <c r="G24" s="37">
        <f>SUM(D23:D24)</f>
        <v>2</v>
      </c>
      <c r="H24" s="37">
        <f>SUM(E23:E24)</f>
        <v>5880</v>
      </c>
    </row>
    <row r="25" spans="1:8" x14ac:dyDescent="0.25">
      <c r="A25" s="63"/>
      <c r="B25" s="63"/>
      <c r="C25" s="96" t="s">
        <v>177</v>
      </c>
      <c r="D25" s="97">
        <f>SUM(D21:D24)</f>
        <v>4</v>
      </c>
      <c r="E25" s="97">
        <f>SUM(E21:E24)</f>
        <v>7560</v>
      </c>
    </row>
    <row r="26" spans="1:8" ht="18" x14ac:dyDescent="0.35">
      <c r="A26" s="35"/>
      <c r="B26" s="35"/>
      <c r="C26" s="35"/>
      <c r="D26" s="35"/>
      <c r="E26" s="35"/>
    </row>
    <row r="27" spans="1:8" ht="18" x14ac:dyDescent="0.35">
      <c r="A27" s="51"/>
      <c r="B27" s="51"/>
      <c r="C27" s="51"/>
      <c r="D27" s="51"/>
      <c r="E27" s="51"/>
    </row>
    <row r="28" spans="1:8" ht="18" x14ac:dyDescent="0.35">
      <c r="A28" s="51"/>
      <c r="B28" s="51"/>
      <c r="C28" s="51"/>
      <c r="D28" s="51"/>
      <c r="E28" s="51"/>
    </row>
    <row r="29" spans="1:8" ht="18" x14ac:dyDescent="0.35">
      <c r="A29" s="51"/>
      <c r="B29" s="51"/>
      <c r="C29" s="51"/>
      <c r="D29" s="51"/>
      <c r="E29" s="51"/>
    </row>
    <row r="30" spans="1:8" ht="18" x14ac:dyDescent="0.35">
      <c r="A30" s="51"/>
      <c r="B30" s="51"/>
      <c r="C30" s="51"/>
      <c r="D30" s="51"/>
      <c r="E30" s="51"/>
    </row>
    <row r="31" spans="1:8" ht="18" x14ac:dyDescent="0.35">
      <c r="A31" s="51"/>
      <c r="B31" s="51"/>
      <c r="C31" s="51"/>
      <c r="D31" s="51"/>
      <c r="E31" s="51"/>
    </row>
    <row r="32" spans="1:8" ht="18" x14ac:dyDescent="0.35">
      <c r="A32" s="51"/>
      <c r="B32" s="51"/>
      <c r="C32" s="51"/>
      <c r="D32" s="51"/>
      <c r="E32" s="51"/>
    </row>
    <row r="33" spans="1:8" ht="18" x14ac:dyDescent="0.35">
      <c r="A33" s="51"/>
      <c r="B33" s="51"/>
      <c r="C33" s="51"/>
      <c r="D33" s="51"/>
      <c r="E33" s="51"/>
    </row>
    <row r="34" spans="1:8" ht="18" x14ac:dyDescent="0.35">
      <c r="A34" s="51"/>
      <c r="B34" s="51"/>
      <c r="C34" s="51"/>
      <c r="D34" s="51"/>
      <c r="E34" s="51"/>
    </row>
    <row r="35" spans="1:8" ht="18" x14ac:dyDescent="0.35">
      <c r="A35" s="58"/>
      <c r="B35" s="58"/>
      <c r="C35" s="58"/>
      <c r="D35" s="58"/>
      <c r="E35" s="58"/>
    </row>
    <row r="36" spans="1:8" ht="18" x14ac:dyDescent="0.35">
      <c r="A36" s="58"/>
      <c r="B36" s="58"/>
      <c r="C36" s="58"/>
      <c r="D36" s="58"/>
      <c r="E36" s="58"/>
    </row>
    <row r="37" spans="1:8" ht="18" x14ac:dyDescent="0.35">
      <c r="A37" s="58"/>
      <c r="B37" s="58"/>
      <c r="C37" s="58"/>
      <c r="D37" s="58"/>
      <c r="E37" s="58"/>
    </row>
    <row r="38" spans="1:8" ht="18" x14ac:dyDescent="0.35">
      <c r="A38" s="58"/>
      <c r="B38" s="58"/>
      <c r="C38" s="58"/>
      <c r="D38" s="58"/>
      <c r="E38" s="58"/>
    </row>
    <row r="39" spans="1:8" ht="18" x14ac:dyDescent="0.35">
      <c r="A39" s="51"/>
      <c r="B39" s="51"/>
      <c r="C39" s="51"/>
      <c r="D39" s="51"/>
      <c r="E39" s="51"/>
    </row>
    <row r="40" spans="1:8" ht="18" x14ac:dyDescent="0.35">
      <c r="A40" s="135" t="s">
        <v>184</v>
      </c>
      <c r="B40" s="135"/>
      <c r="C40" s="135"/>
      <c r="D40" s="135"/>
      <c r="E40" s="135"/>
    </row>
    <row r="41" spans="1:8" ht="18" x14ac:dyDescent="0.35">
      <c r="A41" s="135"/>
      <c r="B41" s="135"/>
      <c r="C41" s="135"/>
      <c r="D41" s="135"/>
      <c r="E41" s="135"/>
    </row>
    <row r="42" spans="1:8" ht="30" x14ac:dyDescent="0.25">
      <c r="A42" s="26" t="s">
        <v>156</v>
      </c>
      <c r="B42" s="26" t="s">
        <v>89</v>
      </c>
      <c r="C42" s="26" t="s">
        <v>4</v>
      </c>
      <c r="D42" s="26" t="s">
        <v>5</v>
      </c>
      <c r="E42" s="26" t="s">
        <v>161</v>
      </c>
    </row>
    <row r="43" spans="1:8" ht="25.5" x14ac:dyDescent="0.25">
      <c r="A43" s="148" t="s">
        <v>45</v>
      </c>
      <c r="B43" s="138" t="s">
        <v>127</v>
      </c>
      <c r="C43" s="13" t="s">
        <v>79</v>
      </c>
      <c r="D43" s="13">
        <v>1</v>
      </c>
      <c r="E43" s="14">
        <f>'Servicio de Vigilancia'!H92</f>
        <v>840</v>
      </c>
    </row>
    <row r="44" spans="1:8" ht="25.5" x14ac:dyDescent="0.25">
      <c r="A44" s="148"/>
      <c r="B44" s="138"/>
      <c r="C44" s="13" t="s">
        <v>20</v>
      </c>
      <c r="D44" s="14">
        <v>1</v>
      </c>
      <c r="E44" s="14">
        <f>'Servicio de Vigilancia'!H93</f>
        <v>2940</v>
      </c>
    </row>
    <row r="45" spans="1:8" ht="25.5" x14ac:dyDescent="0.25">
      <c r="A45" s="148" t="s">
        <v>46</v>
      </c>
      <c r="B45" s="138" t="s">
        <v>128</v>
      </c>
      <c r="C45" s="13" t="s">
        <v>79</v>
      </c>
      <c r="D45" s="13">
        <v>1</v>
      </c>
      <c r="E45" s="14">
        <f>'Servicio de Vigilancia'!H92</f>
        <v>840</v>
      </c>
    </row>
    <row r="46" spans="1:8" ht="60" customHeight="1" x14ac:dyDescent="0.25">
      <c r="A46" s="148"/>
      <c r="B46" s="138"/>
      <c r="C46" s="13" t="s">
        <v>20</v>
      </c>
      <c r="D46" s="14">
        <v>1</v>
      </c>
      <c r="E46" s="14">
        <f>'Servicio de Vigilancia'!H95</f>
        <v>2940</v>
      </c>
      <c r="F46" s="28" t="s">
        <v>177</v>
      </c>
      <c r="G46" s="22">
        <f>SUM(D43:D46)</f>
        <v>4</v>
      </c>
      <c r="H46" s="22">
        <f>SUM(E43:E46)</f>
        <v>7560</v>
      </c>
    </row>
    <row r="47" spans="1:8" x14ac:dyDescent="0.25">
      <c r="A47" s="38"/>
      <c r="B47" s="38"/>
      <c r="C47" s="94" t="s">
        <v>177</v>
      </c>
      <c r="D47" s="95">
        <f>SUM(D43:D46)</f>
        <v>4</v>
      </c>
      <c r="E47" s="95">
        <f>SUM(E43:E46)</f>
        <v>7560</v>
      </c>
    </row>
    <row r="48" spans="1:8" x14ac:dyDescent="0.25">
      <c r="A48" s="38"/>
      <c r="B48" s="38"/>
    </row>
    <row r="49" spans="1:5" ht="18" x14ac:dyDescent="0.35">
      <c r="A49" s="135" t="s">
        <v>185</v>
      </c>
      <c r="B49" s="135"/>
      <c r="C49" s="135"/>
      <c r="D49" s="135"/>
      <c r="E49" s="135"/>
    </row>
    <row r="50" spans="1:5" ht="18" x14ac:dyDescent="0.35">
      <c r="A50" s="135"/>
      <c r="B50" s="135"/>
      <c r="C50" s="135"/>
      <c r="D50" s="135"/>
      <c r="E50" s="135"/>
    </row>
    <row r="51" spans="1:5" ht="30" x14ac:dyDescent="0.25">
      <c r="A51" s="26" t="s">
        <v>156</v>
      </c>
      <c r="B51" s="26" t="s">
        <v>89</v>
      </c>
      <c r="C51" s="26" t="s">
        <v>4</v>
      </c>
      <c r="D51" s="26" t="s">
        <v>5</v>
      </c>
      <c r="E51" s="26" t="s">
        <v>161</v>
      </c>
    </row>
    <row r="52" spans="1:5" ht="38.25" x14ac:dyDescent="0.25">
      <c r="A52" s="18" t="s">
        <v>47</v>
      </c>
      <c r="B52" s="18" t="s">
        <v>129</v>
      </c>
      <c r="C52" s="29" t="s">
        <v>153</v>
      </c>
      <c r="D52" s="19">
        <v>1</v>
      </c>
      <c r="E52" s="20">
        <f>'Servicio de Vigilancia'!H96</f>
        <v>1328</v>
      </c>
    </row>
    <row r="53" spans="1:5" ht="25.5" x14ac:dyDescent="0.25">
      <c r="A53" s="138" t="s">
        <v>48</v>
      </c>
      <c r="B53" s="138" t="s">
        <v>130</v>
      </c>
      <c r="C53" s="13" t="s">
        <v>11</v>
      </c>
      <c r="D53" s="19">
        <v>1</v>
      </c>
      <c r="E53" s="20">
        <f>'Servicio de Vigilancia'!H97</f>
        <v>2940</v>
      </c>
    </row>
    <row r="54" spans="1:5" ht="25.5" x14ac:dyDescent="0.25">
      <c r="A54" s="138"/>
      <c r="B54" s="138"/>
      <c r="C54" s="13" t="s">
        <v>20</v>
      </c>
      <c r="D54" s="20">
        <v>1</v>
      </c>
      <c r="E54" s="20">
        <f>'Servicio de Vigilancia'!H98</f>
        <v>2940</v>
      </c>
    </row>
    <row r="55" spans="1:5" x14ac:dyDescent="0.25">
      <c r="C55" s="96" t="s">
        <v>177</v>
      </c>
      <c r="D55" s="97">
        <f>SUM(D52:D54)</f>
        <v>3</v>
      </c>
      <c r="E55" s="97">
        <f>SUM(E52:E54)</f>
        <v>7208</v>
      </c>
    </row>
    <row r="57" spans="1:5" ht="18" x14ac:dyDescent="0.35">
      <c r="A57" s="135" t="s">
        <v>186</v>
      </c>
      <c r="B57" s="135"/>
      <c r="C57" s="135"/>
      <c r="D57" s="135"/>
      <c r="E57" s="135"/>
    </row>
    <row r="58" spans="1:5" ht="13.5" customHeight="1" x14ac:dyDescent="0.35">
      <c r="A58" s="135"/>
      <c r="B58" s="135"/>
      <c r="C58" s="135"/>
      <c r="D58" s="135"/>
      <c r="E58" s="135"/>
    </row>
    <row r="59" spans="1:5" ht="30" x14ac:dyDescent="0.25">
      <c r="A59" s="26" t="s">
        <v>156</v>
      </c>
      <c r="B59" s="26" t="s">
        <v>89</v>
      </c>
      <c r="C59" s="26" t="s">
        <v>4</v>
      </c>
      <c r="D59" s="26" t="s">
        <v>5</v>
      </c>
      <c r="E59" s="26" t="s">
        <v>161</v>
      </c>
    </row>
    <row r="60" spans="1:5" ht="27" x14ac:dyDescent="0.25">
      <c r="A60" s="149" t="s">
        <v>49</v>
      </c>
      <c r="B60" s="149" t="s">
        <v>131</v>
      </c>
      <c r="C60" s="85" t="s">
        <v>11</v>
      </c>
      <c r="D60" s="40">
        <v>1</v>
      </c>
      <c r="E60" s="41">
        <f>'Servicio de Vigilancia'!H99</f>
        <v>2940</v>
      </c>
    </row>
    <row r="61" spans="1:5" ht="27" x14ac:dyDescent="0.25">
      <c r="A61" s="149"/>
      <c r="B61" s="149"/>
      <c r="C61" s="85" t="s">
        <v>20</v>
      </c>
      <c r="D61" s="41">
        <v>1</v>
      </c>
      <c r="E61" s="41">
        <f>'Servicio de Vigilancia'!H100</f>
        <v>2940</v>
      </c>
    </row>
    <row r="62" spans="1:5" x14ac:dyDescent="0.25">
      <c r="C62" s="96" t="s">
        <v>177</v>
      </c>
      <c r="D62" s="97">
        <f>SUM(D60:D61)</f>
        <v>2</v>
      </c>
      <c r="E62" s="97">
        <f>SUM(E60:E61)</f>
        <v>5880</v>
      </c>
    </row>
    <row r="64" spans="1:5" ht="18" x14ac:dyDescent="0.35">
      <c r="A64" s="135" t="s">
        <v>204</v>
      </c>
      <c r="B64" s="135"/>
      <c r="C64" s="135"/>
      <c r="D64" s="135"/>
      <c r="E64" s="135"/>
    </row>
    <row r="65" spans="1:5" ht="6.75" customHeight="1" x14ac:dyDescent="0.35">
      <c r="A65" s="135"/>
      <c r="B65" s="135"/>
      <c r="C65" s="135"/>
      <c r="D65" s="135"/>
      <c r="E65" s="135"/>
    </row>
    <row r="66" spans="1:5" ht="30" x14ac:dyDescent="0.25">
      <c r="A66" s="26" t="s">
        <v>156</v>
      </c>
      <c r="B66" s="26" t="s">
        <v>89</v>
      </c>
      <c r="C66" s="26" t="s">
        <v>4</v>
      </c>
      <c r="D66" s="26" t="s">
        <v>5</v>
      </c>
      <c r="E66" s="26" t="s">
        <v>161</v>
      </c>
    </row>
    <row r="67" spans="1:5" ht="25.5" x14ac:dyDescent="0.25">
      <c r="A67" s="138" t="s">
        <v>50</v>
      </c>
      <c r="B67" s="138" t="s">
        <v>132</v>
      </c>
      <c r="C67" s="13" t="s">
        <v>11</v>
      </c>
      <c r="D67" s="19">
        <v>1</v>
      </c>
      <c r="E67" s="20">
        <f>'Servicio de Vigilancia'!H101</f>
        <v>2940</v>
      </c>
    </row>
    <row r="68" spans="1:5" ht="25.5" x14ac:dyDescent="0.25">
      <c r="A68" s="138"/>
      <c r="B68" s="138"/>
      <c r="C68" s="13" t="s">
        <v>20</v>
      </c>
      <c r="D68" s="20">
        <v>2</v>
      </c>
      <c r="E68" s="20">
        <f>'Servicio de Vigilancia'!H102</f>
        <v>5880</v>
      </c>
    </row>
    <row r="69" spans="1:5" ht="25.5" x14ac:dyDescent="0.25">
      <c r="A69" s="138" t="s">
        <v>86</v>
      </c>
      <c r="B69" s="138" t="s">
        <v>132</v>
      </c>
      <c r="C69" s="13" t="s">
        <v>11</v>
      </c>
      <c r="D69" s="19">
        <v>1</v>
      </c>
      <c r="E69" s="20">
        <f>'Servicio de Vigilancia'!H103</f>
        <v>2940</v>
      </c>
    </row>
    <row r="70" spans="1:5" ht="25.5" x14ac:dyDescent="0.25">
      <c r="A70" s="138"/>
      <c r="B70" s="138"/>
      <c r="C70" s="13" t="s">
        <v>20</v>
      </c>
      <c r="D70" s="20">
        <v>2</v>
      </c>
      <c r="E70" s="20">
        <f>'Servicio de Vigilancia'!H104</f>
        <v>5880</v>
      </c>
    </row>
    <row r="71" spans="1:5" ht="25.5" x14ac:dyDescent="0.25">
      <c r="A71" s="138" t="s">
        <v>51</v>
      </c>
      <c r="B71" s="138" t="s">
        <v>133</v>
      </c>
      <c r="C71" s="13" t="s">
        <v>11</v>
      </c>
      <c r="D71" s="19">
        <v>1</v>
      </c>
      <c r="E71" s="20">
        <f>'Servicio de Vigilancia'!H105</f>
        <v>2940</v>
      </c>
    </row>
    <row r="72" spans="1:5" ht="25.5" x14ac:dyDescent="0.25">
      <c r="A72" s="138"/>
      <c r="B72" s="138"/>
      <c r="C72" s="13" t="s">
        <v>20</v>
      </c>
      <c r="D72" s="20">
        <v>2</v>
      </c>
      <c r="E72" s="20">
        <f>'Servicio de Vigilancia'!H106</f>
        <v>5880</v>
      </c>
    </row>
    <row r="73" spans="1:5" x14ac:dyDescent="0.25">
      <c r="C73" s="96" t="s">
        <v>177</v>
      </c>
      <c r="D73" s="97">
        <f>SUM(D67:D72)</f>
        <v>9</v>
      </c>
      <c r="E73" s="97">
        <f>SUM(E67:E72)</f>
        <v>26460</v>
      </c>
    </row>
    <row r="74" spans="1:5" ht="27.75" customHeight="1" x14ac:dyDescent="0.25"/>
    <row r="75" spans="1:5" ht="18" x14ac:dyDescent="0.35">
      <c r="A75" s="135" t="s">
        <v>187</v>
      </c>
      <c r="B75" s="135"/>
      <c r="C75" s="135"/>
      <c r="D75" s="135"/>
      <c r="E75" s="135"/>
    </row>
    <row r="76" spans="1:5" ht="18" x14ac:dyDescent="0.35">
      <c r="A76" s="135"/>
      <c r="B76" s="135"/>
      <c r="C76" s="135"/>
      <c r="D76" s="135"/>
      <c r="E76" s="135"/>
    </row>
    <row r="77" spans="1:5" ht="30" x14ac:dyDescent="0.25">
      <c r="A77" s="26" t="s">
        <v>156</v>
      </c>
      <c r="B77" s="26" t="s">
        <v>89</v>
      </c>
      <c r="C77" s="26" t="s">
        <v>4</v>
      </c>
      <c r="D77" s="26" t="s">
        <v>5</v>
      </c>
      <c r="E77" s="26" t="s">
        <v>161</v>
      </c>
    </row>
    <row r="78" spans="1:5" ht="25.5" x14ac:dyDescent="0.25">
      <c r="A78" s="138" t="s">
        <v>52</v>
      </c>
      <c r="B78" s="138" t="s">
        <v>136</v>
      </c>
      <c r="C78" s="13" t="s">
        <v>15</v>
      </c>
      <c r="D78" s="19">
        <v>1</v>
      </c>
      <c r="E78" s="20">
        <f>'Servicio de Vigilancia'!H110</f>
        <v>2100</v>
      </c>
    </row>
    <row r="79" spans="1:5" ht="25.5" x14ac:dyDescent="0.25">
      <c r="A79" s="138"/>
      <c r="B79" s="138"/>
      <c r="C79" s="13" t="s">
        <v>20</v>
      </c>
      <c r="D79" s="20">
        <v>1</v>
      </c>
      <c r="E79" s="20">
        <f>'Servicio de Vigilancia'!H111</f>
        <v>2940</v>
      </c>
    </row>
    <row r="80" spans="1:5" x14ac:dyDescent="0.25">
      <c r="C80" s="96" t="s">
        <v>177</v>
      </c>
      <c r="D80" s="97">
        <f>SUM(D78:D79)</f>
        <v>2</v>
      </c>
      <c r="E80" s="97">
        <f>SUM(E78:E79)</f>
        <v>5040</v>
      </c>
    </row>
    <row r="82" spans="1:8" ht="18" x14ac:dyDescent="0.35">
      <c r="A82" s="135" t="s">
        <v>188</v>
      </c>
      <c r="B82" s="135"/>
      <c r="C82" s="135"/>
      <c r="D82" s="135"/>
      <c r="E82" s="135"/>
    </row>
    <row r="83" spans="1:8" ht="18" x14ac:dyDescent="0.35">
      <c r="A83" s="135"/>
      <c r="B83" s="135"/>
      <c r="C83" s="135"/>
      <c r="D83" s="135"/>
      <c r="E83" s="135"/>
    </row>
    <row r="84" spans="1:8" ht="30" x14ac:dyDescent="0.25">
      <c r="A84" s="26" t="s">
        <v>156</v>
      </c>
      <c r="B84" s="26" t="s">
        <v>89</v>
      </c>
      <c r="C84" s="26" t="s">
        <v>4</v>
      </c>
      <c r="D84" s="26" t="s">
        <v>5</v>
      </c>
      <c r="E84" s="26" t="s">
        <v>161</v>
      </c>
    </row>
    <row r="85" spans="1:8" ht="25.5" x14ac:dyDescent="0.25">
      <c r="A85" s="138" t="s">
        <v>88</v>
      </c>
      <c r="B85" s="138" t="s">
        <v>126</v>
      </c>
      <c r="C85" s="13" t="s">
        <v>79</v>
      </c>
      <c r="D85" s="19">
        <v>1</v>
      </c>
      <c r="E85" s="20">
        <f>'Servicio de Vigilancia'!H90</f>
        <v>840</v>
      </c>
    </row>
    <row r="86" spans="1:8" ht="25.5" x14ac:dyDescent="0.25">
      <c r="A86" s="138"/>
      <c r="B86" s="138"/>
      <c r="C86" s="13" t="s">
        <v>20</v>
      </c>
      <c r="D86" s="20">
        <v>1</v>
      </c>
      <c r="E86" s="20">
        <f>'Servicio de Vigilancia'!H91</f>
        <v>2940</v>
      </c>
      <c r="F86" s="28" t="s">
        <v>177</v>
      </c>
      <c r="G86" s="22">
        <f>SUM(D85:D86)</f>
        <v>2</v>
      </c>
      <c r="H86" s="22">
        <f>SUM(E85:E86)</f>
        <v>3780</v>
      </c>
    </row>
    <row r="87" spans="1:8" ht="25.5" x14ac:dyDescent="0.25">
      <c r="A87" s="138" t="s">
        <v>170</v>
      </c>
      <c r="B87" s="138" t="s">
        <v>134</v>
      </c>
      <c r="C87" s="13" t="s">
        <v>11</v>
      </c>
      <c r="D87" s="19">
        <v>1</v>
      </c>
      <c r="E87" s="20">
        <f>'Servicio de Vigilancia'!H107</f>
        <v>2940</v>
      </c>
    </row>
    <row r="88" spans="1:8" ht="25.5" x14ac:dyDescent="0.25">
      <c r="A88" s="138"/>
      <c r="B88" s="138"/>
      <c r="C88" s="13" t="s">
        <v>20</v>
      </c>
      <c r="D88" s="20">
        <v>1</v>
      </c>
      <c r="E88" s="20">
        <f>'Servicio de Vigilancia'!H108</f>
        <v>2940</v>
      </c>
      <c r="F88" s="28" t="s">
        <v>177</v>
      </c>
      <c r="G88" s="22">
        <f>SUM(D87:D88)</f>
        <v>2</v>
      </c>
      <c r="H88" s="22">
        <f>SUM(E87:E88)</f>
        <v>5880</v>
      </c>
    </row>
    <row r="89" spans="1:8" x14ac:dyDescent="0.25">
      <c r="A89" s="21"/>
      <c r="B89" s="21"/>
      <c r="C89" s="96" t="s">
        <v>177</v>
      </c>
      <c r="D89" s="97">
        <f>SUM(D85:D88)</f>
        <v>4</v>
      </c>
      <c r="E89" s="97">
        <f>SUM(E85:E88)</f>
        <v>9660</v>
      </c>
      <c r="F89" s="120"/>
      <c r="G89" s="59"/>
      <c r="H89" s="59"/>
    </row>
    <row r="91" spans="1:8" ht="18" x14ac:dyDescent="0.35">
      <c r="A91" s="135" t="s">
        <v>190</v>
      </c>
      <c r="B91" s="135"/>
      <c r="C91" s="135"/>
      <c r="D91" s="135"/>
      <c r="E91" s="135"/>
    </row>
    <row r="92" spans="1:8" ht="18" x14ac:dyDescent="0.35">
      <c r="A92" s="135"/>
      <c r="B92" s="135"/>
      <c r="C92" s="135"/>
      <c r="D92" s="135"/>
      <c r="E92" s="135"/>
    </row>
    <row r="93" spans="1:8" ht="30" x14ac:dyDescent="0.25">
      <c r="A93" s="26" t="s">
        <v>156</v>
      </c>
      <c r="B93" s="26" t="s">
        <v>89</v>
      </c>
      <c r="C93" s="26" t="s">
        <v>4</v>
      </c>
      <c r="D93" s="26" t="s">
        <v>5</v>
      </c>
      <c r="E93" s="26" t="s">
        <v>161</v>
      </c>
    </row>
    <row r="94" spans="1:8" ht="51" x14ac:dyDescent="0.25">
      <c r="A94" s="49" t="s">
        <v>74</v>
      </c>
      <c r="B94" s="49" t="s">
        <v>135</v>
      </c>
      <c r="C94" s="15" t="s">
        <v>199</v>
      </c>
      <c r="D94" s="19">
        <v>1</v>
      </c>
      <c r="E94" s="20">
        <f>'Servicio de Vigilancia'!H109</f>
        <v>1494</v>
      </c>
    </row>
    <row r="95" spans="1:8" x14ac:dyDescent="0.25">
      <c r="C95" s="96" t="s">
        <v>177</v>
      </c>
      <c r="D95" s="97">
        <f>SUM(D94:D94)</f>
        <v>1</v>
      </c>
      <c r="E95" s="97">
        <f>SUM(E94:E94)</f>
        <v>1494</v>
      </c>
    </row>
    <row r="97" spans="1:5" ht="18" x14ac:dyDescent="0.35">
      <c r="A97" s="135" t="s">
        <v>217</v>
      </c>
      <c r="B97" s="135"/>
      <c r="C97" s="135"/>
      <c r="D97" s="135"/>
      <c r="E97" s="135"/>
    </row>
    <row r="98" spans="1:5" ht="30" x14ac:dyDescent="0.25">
      <c r="A98" s="26" t="s">
        <v>156</v>
      </c>
      <c r="B98" s="26" t="s">
        <v>89</v>
      </c>
      <c r="C98" s="26" t="s">
        <v>4</v>
      </c>
      <c r="D98" s="26" t="s">
        <v>5</v>
      </c>
      <c r="E98" s="26" t="s">
        <v>161</v>
      </c>
    </row>
    <row r="99" spans="1:5" ht="38.25" x14ac:dyDescent="0.25">
      <c r="A99" s="76" t="s">
        <v>206</v>
      </c>
      <c r="B99" s="76" t="s">
        <v>207</v>
      </c>
      <c r="C99" s="24" t="s">
        <v>218</v>
      </c>
      <c r="D99" s="19">
        <v>1</v>
      </c>
      <c r="E99" s="20">
        <f>'Servicio de Vigilancia'!H136</f>
        <v>1575</v>
      </c>
    </row>
    <row r="100" spans="1:5" x14ac:dyDescent="0.25">
      <c r="C100" s="96" t="s">
        <v>177</v>
      </c>
      <c r="D100" s="97">
        <f>SUM(D99:D99)</f>
        <v>1</v>
      </c>
      <c r="E100" s="97">
        <f>SUM(E99:E99)</f>
        <v>1575</v>
      </c>
    </row>
    <row r="103" spans="1:5" ht="18" x14ac:dyDescent="0.35">
      <c r="A103" s="135" t="s">
        <v>231</v>
      </c>
      <c r="B103" s="135"/>
      <c r="C103" s="135"/>
      <c r="D103" s="135"/>
      <c r="E103" s="135"/>
    </row>
    <row r="104" spans="1:5" ht="30" x14ac:dyDescent="0.25">
      <c r="A104" s="26" t="s">
        <v>156</v>
      </c>
      <c r="B104" s="26" t="s">
        <v>89</v>
      </c>
      <c r="C104" s="26" t="s">
        <v>4</v>
      </c>
      <c r="D104" s="26" t="s">
        <v>5</v>
      </c>
      <c r="E104" s="26" t="s">
        <v>161</v>
      </c>
    </row>
    <row r="105" spans="1:5" ht="25.5" x14ac:dyDescent="0.25">
      <c r="A105" s="150" t="s">
        <v>232</v>
      </c>
      <c r="B105" s="150" t="s">
        <v>233</v>
      </c>
      <c r="C105" s="123" t="s">
        <v>11</v>
      </c>
      <c r="D105" s="123">
        <v>1</v>
      </c>
      <c r="E105" s="124">
        <v>2940</v>
      </c>
    </row>
    <row r="106" spans="1:5" ht="25.5" x14ac:dyDescent="0.25">
      <c r="A106" s="150"/>
      <c r="B106" s="150"/>
      <c r="C106" s="123" t="s">
        <v>20</v>
      </c>
      <c r="D106" s="124">
        <v>1</v>
      </c>
      <c r="E106" s="124">
        <v>2940</v>
      </c>
    </row>
    <row r="107" spans="1:5" x14ac:dyDescent="0.25">
      <c r="C107" s="103" t="s">
        <v>177</v>
      </c>
      <c r="D107" s="104">
        <f>SUM(D105:D105)</f>
        <v>1</v>
      </c>
      <c r="E107" s="104">
        <f>SUM(E105:E106)</f>
        <v>5880</v>
      </c>
    </row>
  </sheetData>
  <mergeCells count="52">
    <mergeCell ref="A65:E65"/>
    <mergeCell ref="B53:B54"/>
    <mergeCell ref="A5:A6"/>
    <mergeCell ref="B5:B6"/>
    <mergeCell ref="A23:A24"/>
    <mergeCell ref="B23:B24"/>
    <mergeCell ref="A57:E57"/>
    <mergeCell ref="A58:E58"/>
    <mergeCell ref="A103:E103"/>
    <mergeCell ref="A105:A106"/>
    <mergeCell ref="B105:B106"/>
    <mergeCell ref="A49:E49"/>
    <mergeCell ref="A92:E92"/>
    <mergeCell ref="A87:A88"/>
    <mergeCell ref="B87:B88"/>
    <mergeCell ref="A91:E91"/>
    <mergeCell ref="A82:E82"/>
    <mergeCell ref="A83:E83"/>
    <mergeCell ref="A85:A86"/>
    <mergeCell ref="B85:B86"/>
    <mergeCell ref="A53:A54"/>
    <mergeCell ref="A64:E64"/>
    <mergeCell ref="B69:B70"/>
    <mergeCell ref="A71:A72"/>
    <mergeCell ref="A1:E1"/>
    <mergeCell ref="A2:E2"/>
    <mergeCell ref="A45:A46"/>
    <mergeCell ref="B45:B46"/>
    <mergeCell ref="A12:A13"/>
    <mergeCell ref="B12:B13"/>
    <mergeCell ref="A14:A15"/>
    <mergeCell ref="B14:B15"/>
    <mergeCell ref="A18:E18"/>
    <mergeCell ref="A19:E19"/>
    <mergeCell ref="A9:E9"/>
    <mergeCell ref="A10:E10"/>
    <mergeCell ref="B71:B72"/>
    <mergeCell ref="A50:E50"/>
    <mergeCell ref="A40:E40"/>
    <mergeCell ref="A41:E41"/>
    <mergeCell ref="A97:E97"/>
    <mergeCell ref="A43:A44"/>
    <mergeCell ref="B43:B44"/>
    <mergeCell ref="A60:A61"/>
    <mergeCell ref="B60:B61"/>
    <mergeCell ref="A78:A79"/>
    <mergeCell ref="B78:B79"/>
    <mergeCell ref="A75:E75"/>
    <mergeCell ref="A67:A68"/>
    <mergeCell ref="B67:B68"/>
    <mergeCell ref="A69:A70"/>
    <mergeCell ref="A76:E76"/>
  </mergeCells>
  <pageMargins left="0.7" right="0.7" top="0.75" bottom="0.75" header="0.3" footer="0.3"/>
  <pageSetup scale="85" orientation="portrait" r:id="rId1"/>
  <headerFooter>
    <oddHeader>&amp;C&amp;"Montserrat,Negrita"&amp;18Anexo 2. Horario y Ubicaciones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>
      <selection activeCell="F30" sqref="F30"/>
    </sheetView>
  </sheetViews>
  <sheetFormatPr baseColWidth="10" defaultRowHeight="15" x14ac:dyDescent="0.25"/>
  <cols>
    <col min="1" max="1" width="8.7109375" customWidth="1"/>
    <col min="2" max="2" width="23.7109375" customWidth="1"/>
    <col min="3" max="3" width="17.140625" bestFit="1" customWidth="1"/>
    <col min="4" max="4" width="11.7109375" bestFit="1" customWidth="1"/>
    <col min="5" max="5" width="22.28515625" customWidth="1"/>
    <col min="6" max="6" width="15.7109375" customWidth="1"/>
  </cols>
  <sheetData>
    <row r="1" spans="1:6" ht="43.5" customHeight="1" x14ac:dyDescent="0.4">
      <c r="A1" s="155" t="s">
        <v>201</v>
      </c>
      <c r="B1" s="156"/>
      <c r="C1" s="156"/>
      <c r="D1" s="156"/>
      <c r="E1" s="156"/>
      <c r="F1" s="156"/>
    </row>
    <row r="3" spans="1:6" ht="49.5" customHeight="1" x14ac:dyDescent="0.25">
      <c r="A3" s="92" t="s">
        <v>200</v>
      </c>
      <c r="B3" s="92" t="s">
        <v>162</v>
      </c>
      <c r="C3" s="92" t="s">
        <v>163</v>
      </c>
      <c r="D3" s="92" t="s">
        <v>164</v>
      </c>
      <c r="E3" s="93" t="s">
        <v>235</v>
      </c>
      <c r="F3" s="93" t="s">
        <v>198</v>
      </c>
    </row>
    <row r="4" spans="1:6" x14ac:dyDescent="0.25">
      <c r="A4" s="158">
        <v>1</v>
      </c>
      <c r="B4" s="157" t="s">
        <v>165</v>
      </c>
      <c r="C4" s="44" t="s">
        <v>159</v>
      </c>
      <c r="D4" s="54">
        <f>'PARTIDA 1'!G38+12</f>
        <v>70</v>
      </c>
      <c r="E4" s="54">
        <v>130560</v>
      </c>
      <c r="F4" s="153">
        <f>SUM(E4:E8)</f>
        <v>344760</v>
      </c>
    </row>
    <row r="5" spans="1:6" x14ac:dyDescent="0.25">
      <c r="A5" s="158"/>
      <c r="B5" s="157"/>
      <c r="C5" s="44" t="s">
        <v>157</v>
      </c>
      <c r="D5" s="54">
        <f>'PARTIDA 1'!G54</f>
        <v>25</v>
      </c>
      <c r="E5" s="54">
        <f>'PARTIDA 1'!H54</f>
        <v>45780</v>
      </c>
      <c r="F5" s="153"/>
    </row>
    <row r="6" spans="1:6" x14ac:dyDescent="0.25">
      <c r="A6" s="158"/>
      <c r="B6" s="157"/>
      <c r="C6" s="44" t="s">
        <v>158</v>
      </c>
      <c r="D6" s="54">
        <f>'PARTIDA 1'!G48</f>
        <v>28</v>
      </c>
      <c r="E6" s="54">
        <f>'PARTIDA 1'!H48</f>
        <v>82320</v>
      </c>
      <c r="F6" s="153"/>
    </row>
    <row r="7" spans="1:6" x14ac:dyDescent="0.25">
      <c r="A7" s="158"/>
      <c r="B7" s="157"/>
      <c r="C7" s="44" t="s">
        <v>166</v>
      </c>
      <c r="D7" s="54">
        <f>'PARTIDA 1'!G56</f>
        <v>3</v>
      </c>
      <c r="E7" s="54">
        <f>'PARTIDA 1'!H56</f>
        <v>8820</v>
      </c>
      <c r="F7" s="153"/>
    </row>
    <row r="8" spans="1:6" x14ac:dyDescent="0.25">
      <c r="A8" s="158"/>
      <c r="B8" s="157"/>
      <c r="C8" s="44" t="s">
        <v>160</v>
      </c>
      <c r="D8" s="54">
        <f>'PARTIDA 1'!G66</f>
        <v>38</v>
      </c>
      <c r="E8" s="54">
        <f>'PARTIDA 1'!H66</f>
        <v>77280</v>
      </c>
      <c r="F8" s="153"/>
    </row>
    <row r="9" spans="1:6" x14ac:dyDescent="0.25">
      <c r="A9" s="157">
        <v>2</v>
      </c>
      <c r="B9" s="157" t="s">
        <v>173</v>
      </c>
      <c r="C9" s="45" t="s">
        <v>159</v>
      </c>
      <c r="D9" s="53">
        <f>'PARTIDA 2'!G15</f>
        <v>13</v>
      </c>
      <c r="E9" s="53">
        <f>'PARTIDA 2'!H15</f>
        <v>38220</v>
      </c>
      <c r="F9" s="154">
        <f>SUM(E9:E14)</f>
        <v>155040</v>
      </c>
    </row>
    <row r="10" spans="1:6" x14ac:dyDescent="0.25">
      <c r="A10" s="157"/>
      <c r="B10" s="157"/>
      <c r="C10" s="45" t="s">
        <v>171</v>
      </c>
      <c r="D10" s="53">
        <f>'PARTIDA 2'!G17</f>
        <v>2</v>
      </c>
      <c r="E10" s="53">
        <f>'PARTIDA 2'!H17</f>
        <v>5880</v>
      </c>
      <c r="F10" s="154"/>
    </row>
    <row r="11" spans="1:6" x14ac:dyDescent="0.25">
      <c r="A11" s="157"/>
      <c r="B11" s="157"/>
      <c r="C11" s="45" t="s">
        <v>157</v>
      </c>
      <c r="D11" s="53">
        <f>'PARTIDA 2'!G23</f>
        <v>2</v>
      </c>
      <c r="E11" s="53">
        <f>'PARTIDA 2'!H23</f>
        <v>5880</v>
      </c>
      <c r="F11" s="154"/>
    </row>
    <row r="12" spans="1:6" x14ac:dyDescent="0.25">
      <c r="A12" s="157"/>
      <c r="B12" s="157"/>
      <c r="C12" s="45" t="s">
        <v>158</v>
      </c>
      <c r="D12" s="53">
        <f>'PARTIDA 2'!G36+'PARTIDA 2'!G40</f>
        <v>25</v>
      </c>
      <c r="E12" s="53">
        <f>'PARTIDA 2'!H36+'PARTIDA 2'!H40</f>
        <v>72756</v>
      </c>
      <c r="F12" s="154"/>
    </row>
    <row r="13" spans="1:6" x14ac:dyDescent="0.25">
      <c r="A13" s="157"/>
      <c r="B13" s="157"/>
      <c r="C13" s="45" t="s">
        <v>160</v>
      </c>
      <c r="D13" s="53">
        <f>'PARTIDA 2'!G21</f>
        <v>4</v>
      </c>
      <c r="E13" s="53">
        <f>'PARTIDA 2'!H21</f>
        <v>11760</v>
      </c>
      <c r="F13" s="154"/>
    </row>
    <row r="14" spans="1:6" x14ac:dyDescent="0.25">
      <c r="A14" s="157"/>
      <c r="B14" s="157"/>
      <c r="C14" s="45" t="s">
        <v>191</v>
      </c>
      <c r="D14" s="53">
        <f>'PARTIDA 2'!D37+'PARTIDA 2'!D38</f>
        <v>8</v>
      </c>
      <c r="E14" s="53">
        <f>'PARTIDA 2'!E37+'PARTIDA 2'!E38</f>
        <v>20544</v>
      </c>
      <c r="F14" s="154"/>
    </row>
    <row r="15" spans="1:6" ht="28.5" customHeight="1" x14ac:dyDescent="0.25">
      <c r="A15" s="159">
        <v>3</v>
      </c>
      <c r="B15" s="159" t="s">
        <v>168</v>
      </c>
      <c r="C15" s="46" t="s">
        <v>171</v>
      </c>
      <c r="D15" s="53">
        <f>'PARTIDA 3-14'!D6</f>
        <v>1</v>
      </c>
      <c r="E15" s="53">
        <f>'PARTIDA 3-14'!E6</f>
        <v>2940</v>
      </c>
      <c r="F15" s="159">
        <f>E15+E16</f>
        <v>8820</v>
      </c>
    </row>
    <row r="16" spans="1:6" ht="28.5" customHeight="1" x14ac:dyDescent="0.25">
      <c r="A16" s="160"/>
      <c r="B16" s="160"/>
      <c r="C16" s="46" t="s">
        <v>160</v>
      </c>
      <c r="D16" s="110">
        <v>2</v>
      </c>
      <c r="E16" s="110">
        <f>'PARTIDA 3-14'!E5+'PARTIDA 3-14'!E6</f>
        <v>5880</v>
      </c>
      <c r="F16" s="160"/>
    </row>
    <row r="17" spans="1:6" ht="30" x14ac:dyDescent="0.25">
      <c r="A17" s="78">
        <v>4</v>
      </c>
      <c r="B17" s="45" t="s">
        <v>167</v>
      </c>
      <c r="C17" s="46" t="s">
        <v>158</v>
      </c>
      <c r="D17" s="53">
        <f>'PARTIDA 3-14'!D16</f>
        <v>4</v>
      </c>
      <c r="E17" s="12">
        <f>'PARTIDA 3-14'!E16</f>
        <v>11760</v>
      </c>
      <c r="F17" s="53">
        <f>E17</f>
        <v>11760</v>
      </c>
    </row>
    <row r="18" spans="1:6" x14ac:dyDescent="0.25">
      <c r="A18" s="157">
        <v>5</v>
      </c>
      <c r="B18" s="157" t="s">
        <v>169</v>
      </c>
      <c r="C18" s="46" t="s">
        <v>159</v>
      </c>
      <c r="D18" s="53">
        <v>1</v>
      </c>
      <c r="E18" s="12">
        <f>'PARTIDA 3-14'!E21</f>
        <v>840</v>
      </c>
      <c r="F18" s="154">
        <f>SUM(E18:E20)</f>
        <v>7560</v>
      </c>
    </row>
    <row r="19" spans="1:6" x14ac:dyDescent="0.25">
      <c r="A19" s="157"/>
      <c r="B19" s="157"/>
      <c r="C19" s="46" t="s">
        <v>157</v>
      </c>
      <c r="D19" s="53">
        <f>'PARTIDA 3-14'!G22</f>
        <v>1</v>
      </c>
      <c r="E19" s="53">
        <f>'PARTIDA 3-14'!H22</f>
        <v>840</v>
      </c>
      <c r="F19" s="154"/>
    </row>
    <row r="20" spans="1:6" x14ac:dyDescent="0.25">
      <c r="A20" s="157"/>
      <c r="B20" s="157"/>
      <c r="C20" s="46" t="s">
        <v>158</v>
      </c>
      <c r="D20" s="54">
        <f>'PARTIDA 3-14'!G24</f>
        <v>2</v>
      </c>
      <c r="E20" s="54">
        <f>'PARTIDA 3-14'!H24</f>
        <v>5880</v>
      </c>
      <c r="F20" s="154"/>
    </row>
    <row r="21" spans="1:6" ht="51.75" customHeight="1" x14ac:dyDescent="0.25">
      <c r="A21" s="78">
        <v>6</v>
      </c>
      <c r="B21" s="71" t="s">
        <v>172</v>
      </c>
      <c r="C21" s="46" t="s">
        <v>159</v>
      </c>
      <c r="D21" s="54">
        <f>'PARTIDA 3-14'!G46</f>
        <v>4</v>
      </c>
      <c r="E21" s="54">
        <f>'PARTIDA 3-14'!H46</f>
        <v>7560</v>
      </c>
      <c r="F21" s="72">
        <f>SUM(E21:E21)</f>
        <v>7560</v>
      </c>
    </row>
    <row r="22" spans="1:6" ht="30" x14ac:dyDescent="0.25">
      <c r="A22" s="78">
        <v>7</v>
      </c>
      <c r="B22" s="45" t="s">
        <v>174</v>
      </c>
      <c r="C22" s="46" t="s">
        <v>159</v>
      </c>
      <c r="D22" s="54">
        <f>'PARTIDA 3-14'!D55</f>
        <v>3</v>
      </c>
      <c r="E22" s="54">
        <f>'PARTIDA 3-14'!E55</f>
        <v>7208</v>
      </c>
      <c r="F22" s="54">
        <f>E22</f>
        <v>7208</v>
      </c>
    </row>
    <row r="23" spans="1:6" ht="30" x14ac:dyDescent="0.25">
      <c r="A23" s="79">
        <v>8</v>
      </c>
      <c r="B23" s="46" t="s">
        <v>183</v>
      </c>
      <c r="C23" s="46" t="s">
        <v>158</v>
      </c>
      <c r="D23" s="54">
        <f>'PARTIDA 3-14'!D62</f>
        <v>2</v>
      </c>
      <c r="E23" s="54">
        <f>'PARTIDA 3-14'!E62</f>
        <v>5880</v>
      </c>
      <c r="F23" s="54">
        <f>E23</f>
        <v>5880</v>
      </c>
    </row>
    <row r="24" spans="1:6" ht="54" customHeight="1" x14ac:dyDescent="0.25">
      <c r="A24" s="78">
        <v>9</v>
      </c>
      <c r="B24" s="45" t="s">
        <v>194</v>
      </c>
      <c r="C24" s="46" t="s">
        <v>159</v>
      </c>
      <c r="D24" s="54">
        <f>'PARTIDA 3-14'!D73</f>
        <v>9</v>
      </c>
      <c r="E24" s="54">
        <f>'PARTIDA 3-14'!E73</f>
        <v>26460</v>
      </c>
      <c r="F24" s="54">
        <f>E24</f>
        <v>26460</v>
      </c>
    </row>
    <row r="25" spans="1:6" ht="45.75" customHeight="1" x14ac:dyDescent="0.25">
      <c r="A25" s="78">
        <v>10</v>
      </c>
      <c r="B25" s="45" t="s">
        <v>175</v>
      </c>
      <c r="C25" s="46" t="s">
        <v>159</v>
      </c>
      <c r="D25" s="54">
        <f>'PARTIDA 3-14'!D80</f>
        <v>2</v>
      </c>
      <c r="E25" s="54">
        <f>'PARTIDA 3-14'!E80</f>
        <v>5040</v>
      </c>
      <c r="F25" s="54">
        <f>E25</f>
        <v>5040</v>
      </c>
    </row>
    <row r="26" spans="1:6" ht="30.75" customHeight="1" x14ac:dyDescent="0.25">
      <c r="A26" s="157">
        <v>11</v>
      </c>
      <c r="B26" s="157" t="s">
        <v>176</v>
      </c>
      <c r="C26" s="46" t="s">
        <v>159</v>
      </c>
      <c r="D26" s="54">
        <f>'PARTIDA 3-14'!G86</f>
        <v>2</v>
      </c>
      <c r="E26" s="54">
        <f>'PARTIDA 3-14'!H86</f>
        <v>3780</v>
      </c>
      <c r="F26" s="153">
        <f>SUM(E26:E27)</f>
        <v>9660</v>
      </c>
    </row>
    <row r="27" spans="1:6" ht="30.75" customHeight="1" x14ac:dyDescent="0.25">
      <c r="A27" s="157"/>
      <c r="B27" s="157"/>
      <c r="C27" s="46" t="s">
        <v>158</v>
      </c>
      <c r="D27" s="54">
        <f>'PARTIDA 3-14'!G88</f>
        <v>2</v>
      </c>
      <c r="E27" s="54">
        <f>'PARTIDA 3-14'!H88</f>
        <v>5880</v>
      </c>
      <c r="F27" s="153"/>
    </row>
    <row r="28" spans="1:6" ht="30.75" customHeight="1" x14ac:dyDescent="0.25">
      <c r="A28" s="78">
        <v>12</v>
      </c>
      <c r="B28" s="79" t="s">
        <v>189</v>
      </c>
      <c r="C28" s="79" t="s">
        <v>158</v>
      </c>
      <c r="D28" s="80">
        <f>'PARTIDA 3-14'!D95</f>
        <v>1</v>
      </c>
      <c r="E28" s="80">
        <f>'PARTIDA 3-14'!E95</f>
        <v>1494</v>
      </c>
      <c r="F28" s="80">
        <f>E28</f>
        <v>1494</v>
      </c>
    </row>
    <row r="29" spans="1:6" ht="30.75" customHeight="1" x14ac:dyDescent="0.25">
      <c r="A29" s="78">
        <v>13</v>
      </c>
      <c r="B29" s="79" t="s">
        <v>219</v>
      </c>
      <c r="C29" s="79" t="s">
        <v>159</v>
      </c>
      <c r="D29" s="80">
        <v>1</v>
      </c>
      <c r="E29" s="80">
        <v>1575</v>
      </c>
      <c r="F29" s="80">
        <v>1575</v>
      </c>
    </row>
    <row r="30" spans="1:6" ht="30.75" customHeight="1" x14ac:dyDescent="0.25">
      <c r="A30" s="101">
        <v>14</v>
      </c>
      <c r="B30" s="102" t="s">
        <v>234</v>
      </c>
      <c r="C30" s="102" t="s">
        <v>158</v>
      </c>
      <c r="D30" s="100">
        <v>2</v>
      </c>
      <c r="E30" s="100">
        <f>'PARTIDA 3-14'!E107</f>
        <v>5880</v>
      </c>
      <c r="F30" s="100">
        <f>E30</f>
        <v>5880</v>
      </c>
    </row>
    <row r="31" spans="1:6" ht="18.75" x14ac:dyDescent="0.35">
      <c r="A31" s="47"/>
      <c r="B31" s="47"/>
      <c r="C31" s="48" t="s">
        <v>177</v>
      </c>
      <c r="D31" s="55">
        <f>SUM(D4:D30)</f>
        <v>257</v>
      </c>
      <c r="E31" s="55">
        <f>SUM(E4:E30)</f>
        <v>598697</v>
      </c>
      <c r="F31" s="55">
        <f>SUM(F4:F30)</f>
        <v>598697</v>
      </c>
    </row>
    <row r="32" spans="1:6" x14ac:dyDescent="0.25">
      <c r="A32" s="30"/>
      <c r="B32" s="30"/>
    </row>
    <row r="33" spans="5:6" x14ac:dyDescent="0.25">
      <c r="E33" s="34"/>
      <c r="F33" s="34"/>
    </row>
  </sheetData>
  <mergeCells count="16">
    <mergeCell ref="F4:F8"/>
    <mergeCell ref="F9:F14"/>
    <mergeCell ref="F26:F27"/>
    <mergeCell ref="F18:F20"/>
    <mergeCell ref="A1:F1"/>
    <mergeCell ref="B26:B27"/>
    <mergeCell ref="A26:A27"/>
    <mergeCell ref="B4:B8"/>
    <mergeCell ref="A4:A8"/>
    <mergeCell ref="B18:B20"/>
    <mergeCell ref="A18:A20"/>
    <mergeCell ref="A9:A14"/>
    <mergeCell ref="B9:B14"/>
    <mergeCell ref="F15:F16"/>
    <mergeCell ref="B15:B16"/>
    <mergeCell ref="A15:A16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Servicio de Vigilancia</vt:lpstr>
      <vt:lpstr>PARTIDA 1</vt:lpstr>
      <vt:lpstr>PARTIDA 2</vt:lpstr>
      <vt:lpstr>PARTIDA 3-14</vt:lpstr>
      <vt:lpstr>concentrado</vt:lpstr>
      <vt:lpstr>'PARTIDA 1'!Títulos_a_imprimir</vt:lpstr>
      <vt:lpstr>'PARTIDA 2'!Títulos_a_imprimir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Mafer Fernandez</dc:creator>
  <cp:lastModifiedBy>OMBC.admin</cp:lastModifiedBy>
  <cp:lastPrinted>2023-03-13T21:58:00Z</cp:lastPrinted>
  <dcterms:created xsi:type="dcterms:W3CDTF">2022-12-01T17:01:24Z</dcterms:created>
  <dcterms:modified xsi:type="dcterms:W3CDTF">2023-04-17T17:29:41Z</dcterms:modified>
</cp:coreProperties>
</file>