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CONCURSOS\Comun\2021\EDGAR\32065001-010-2021 SERV LIMPIEZA\LICITACION 010 LIMPIEZA\"/>
    </mc:Choice>
  </mc:AlternateContent>
  <bookViews>
    <workbookView xWindow="0" yWindow="0" windowWidth="19200" windowHeight="10995" activeTab="5"/>
  </bookViews>
  <sheets>
    <sheet name="SEC RETARIA GRAL DE GOBIERNO" sheetId="2" r:id="rId1"/>
    <sheet name="OFICIALIA MAYOR" sheetId="3" r:id="rId2"/>
    <sheet name="SECRETARIA DE HACIENDA " sheetId="4" r:id="rId3"/>
    <sheet name="SECRETARIA DE ECONOMIA" sheetId="6" r:id="rId4"/>
    <sheet name="SECRETARIA DE INCLUSION " sheetId="12" r:id="rId5"/>
    <sheet name="SECRETARIA DEL TRABAJO" sheetId="10" r:id="rId6"/>
    <sheet name="SECRETARIA DEL CAMPO" sheetId="7" r:id="rId7"/>
    <sheet name="SECRETARIA DE INTEGRACION " sheetId="13" r:id="rId8"/>
  </sheets>
  <definedNames>
    <definedName name="_xlnm.Print_Area" localSheetId="7">'SECRETARIA DE INTEGRACION '!$A$1:$U$52</definedName>
    <definedName name="_xlnm.Print_Area" localSheetId="6">'SECRETARIA DEL CAMPO'!$A$1:$T$49</definedName>
    <definedName name="_xlnm.Print_Area" localSheetId="5">'SECRETARIA DEL TRABAJO'!$A$1:$T$30</definedName>
    <definedName name="_xlnm.Print_Titles" localSheetId="2">'SECRETARIA DE HACIENDA '!$1:$5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P10" i="6" l="1"/>
  <c r="H32" i="13" l="1"/>
  <c r="I32" i="13"/>
  <c r="J32" i="13"/>
  <c r="K32" i="13"/>
  <c r="L32" i="13"/>
  <c r="M32" i="13"/>
  <c r="N32" i="13"/>
  <c r="O32" i="13"/>
  <c r="H28" i="13"/>
  <c r="I28" i="13"/>
  <c r="J28" i="13"/>
  <c r="K28" i="13"/>
  <c r="L28" i="13"/>
  <c r="M28" i="13"/>
  <c r="N28" i="13"/>
  <c r="O28" i="13"/>
  <c r="H24" i="13"/>
  <c r="I24" i="13"/>
  <c r="J24" i="13"/>
  <c r="K24" i="13"/>
  <c r="L24" i="13"/>
  <c r="M24" i="13"/>
  <c r="N24" i="13"/>
  <c r="O24" i="13"/>
  <c r="F16" i="3"/>
  <c r="K16" i="3" s="1"/>
  <c r="H136" i="4"/>
  <c r="I136" i="4"/>
  <c r="J136" i="4"/>
  <c r="K136" i="4"/>
  <c r="L136" i="4"/>
  <c r="M136" i="4"/>
  <c r="N136" i="4"/>
  <c r="O136" i="4"/>
  <c r="H134" i="4"/>
  <c r="I134" i="4"/>
  <c r="J134" i="4"/>
  <c r="K134" i="4"/>
  <c r="L134" i="4"/>
  <c r="M134" i="4"/>
  <c r="N134" i="4"/>
  <c r="O134" i="4"/>
  <c r="H111" i="4"/>
  <c r="I111" i="4"/>
  <c r="J111" i="4"/>
  <c r="K111" i="4"/>
  <c r="L111" i="4"/>
  <c r="M111" i="4"/>
  <c r="N111" i="4"/>
  <c r="O111" i="4"/>
  <c r="H117" i="4"/>
  <c r="I117" i="4"/>
  <c r="J117" i="4"/>
  <c r="K117" i="4"/>
  <c r="L117" i="4"/>
  <c r="M117" i="4"/>
  <c r="N117" i="4"/>
  <c r="O117" i="4"/>
  <c r="H115" i="4"/>
  <c r="I115" i="4"/>
  <c r="J115" i="4"/>
  <c r="K115" i="4"/>
  <c r="L115" i="4"/>
  <c r="M115" i="4"/>
  <c r="N115" i="4"/>
  <c r="O115" i="4"/>
  <c r="H113" i="4"/>
  <c r="I113" i="4"/>
  <c r="J113" i="4"/>
  <c r="K113" i="4"/>
  <c r="L113" i="4"/>
  <c r="M113" i="4"/>
  <c r="N113" i="4"/>
  <c r="O113" i="4"/>
  <c r="H109" i="4"/>
  <c r="I109" i="4"/>
  <c r="J109" i="4"/>
  <c r="K109" i="4"/>
  <c r="L109" i="4"/>
  <c r="M109" i="4"/>
  <c r="N109" i="4"/>
  <c r="O109" i="4"/>
  <c r="H107" i="4"/>
  <c r="I107" i="4"/>
  <c r="J107" i="4"/>
  <c r="K107" i="4"/>
  <c r="L107" i="4"/>
  <c r="M107" i="4"/>
  <c r="N107" i="4"/>
  <c r="O107" i="4"/>
  <c r="H91" i="4"/>
  <c r="I91" i="4"/>
  <c r="J91" i="4"/>
  <c r="K91" i="4"/>
  <c r="L91" i="4"/>
  <c r="M91" i="4"/>
  <c r="N91" i="4"/>
  <c r="O91" i="4"/>
  <c r="H89" i="4"/>
  <c r="I89" i="4"/>
  <c r="J89" i="4"/>
  <c r="K89" i="4"/>
  <c r="L89" i="4"/>
  <c r="M89" i="4"/>
  <c r="N89" i="4"/>
  <c r="O89" i="4"/>
  <c r="H87" i="4"/>
  <c r="I87" i="4"/>
  <c r="J87" i="4"/>
  <c r="K87" i="4"/>
  <c r="L87" i="4"/>
  <c r="M87" i="4"/>
  <c r="N87" i="4"/>
  <c r="O87" i="4"/>
  <c r="H85" i="4"/>
  <c r="I85" i="4"/>
  <c r="J85" i="4"/>
  <c r="K85" i="4"/>
  <c r="L85" i="4"/>
  <c r="M85" i="4"/>
  <c r="N85" i="4"/>
  <c r="O85" i="4"/>
  <c r="H83" i="4"/>
  <c r="I83" i="4"/>
  <c r="J83" i="4"/>
  <c r="K83" i="4"/>
  <c r="L83" i="4"/>
  <c r="M83" i="4"/>
  <c r="N83" i="4"/>
  <c r="O83" i="4"/>
  <c r="H82" i="4"/>
  <c r="I82" i="4"/>
  <c r="J82" i="4"/>
  <c r="K82" i="4"/>
  <c r="L82" i="4"/>
  <c r="M82" i="4"/>
  <c r="N82" i="4"/>
  <c r="O82" i="4"/>
  <c r="H80" i="4"/>
  <c r="I80" i="4"/>
  <c r="J80" i="4"/>
  <c r="K80" i="4"/>
  <c r="L80" i="4"/>
  <c r="M80" i="4"/>
  <c r="N80" i="4"/>
  <c r="O80" i="4"/>
  <c r="H78" i="4"/>
  <c r="I78" i="4"/>
  <c r="J78" i="4"/>
  <c r="K78" i="4"/>
  <c r="L78" i="4"/>
  <c r="M78" i="4"/>
  <c r="N78" i="4"/>
  <c r="O78" i="4"/>
  <c r="H77" i="4"/>
  <c r="I77" i="4"/>
  <c r="J77" i="4"/>
  <c r="K77" i="4"/>
  <c r="L77" i="4"/>
  <c r="M77" i="4"/>
  <c r="N77" i="4"/>
  <c r="O77" i="4"/>
  <c r="H75" i="4"/>
  <c r="I75" i="4"/>
  <c r="J75" i="4"/>
  <c r="K75" i="4"/>
  <c r="L75" i="4"/>
  <c r="M75" i="4"/>
  <c r="N75" i="4"/>
  <c r="O75" i="4"/>
  <c r="H73" i="4"/>
  <c r="I73" i="4"/>
  <c r="J73" i="4"/>
  <c r="K73" i="4"/>
  <c r="L73" i="4"/>
  <c r="M73" i="4"/>
  <c r="N73" i="4"/>
  <c r="O73" i="4"/>
  <c r="H71" i="4"/>
  <c r="I71" i="4"/>
  <c r="J71" i="4"/>
  <c r="K71" i="4"/>
  <c r="L71" i="4"/>
  <c r="M71" i="4"/>
  <c r="N71" i="4"/>
  <c r="O71" i="4"/>
  <c r="H69" i="4"/>
  <c r="I69" i="4"/>
  <c r="J69" i="4"/>
  <c r="K69" i="4"/>
  <c r="L69" i="4"/>
  <c r="M69" i="4"/>
  <c r="N69" i="4"/>
  <c r="O69" i="4"/>
  <c r="J16" i="3" l="1"/>
  <c r="N16" i="3"/>
  <c r="M16" i="3"/>
  <c r="I16" i="3"/>
  <c r="L16" i="3"/>
  <c r="H16" i="3"/>
  <c r="O16" i="3"/>
  <c r="F55" i="4"/>
  <c r="P14" i="4"/>
  <c r="M55" i="4" l="1"/>
  <c r="I55" i="4"/>
  <c r="L55" i="4"/>
  <c r="H55" i="4"/>
  <c r="O55" i="4"/>
  <c r="K55" i="4"/>
  <c r="N55" i="4"/>
  <c r="J55" i="4"/>
  <c r="F96" i="4"/>
  <c r="F94" i="4"/>
  <c r="F93" i="4"/>
  <c r="J96" i="4" l="1"/>
  <c r="N96" i="4"/>
  <c r="K96" i="4"/>
  <c r="O96" i="4"/>
  <c r="H96" i="4"/>
  <c r="L96" i="4"/>
  <c r="I96" i="4"/>
  <c r="M96" i="4"/>
  <c r="H94" i="4"/>
  <c r="L94" i="4"/>
  <c r="I94" i="4"/>
  <c r="M94" i="4"/>
  <c r="O94" i="4"/>
  <c r="J94" i="4"/>
  <c r="N94" i="4"/>
  <c r="K94" i="4"/>
  <c r="I93" i="4"/>
  <c r="J93" i="4"/>
  <c r="N93" i="4"/>
  <c r="H93" i="4"/>
  <c r="K93" i="4"/>
  <c r="O93" i="4"/>
  <c r="L93" i="4"/>
  <c r="M93" i="4"/>
  <c r="P55" i="4"/>
  <c r="H47" i="13"/>
  <c r="H46" i="13"/>
  <c r="H38" i="12"/>
  <c r="D26" i="12"/>
  <c r="P94" i="4" l="1"/>
  <c r="P96" i="4"/>
  <c r="P28" i="13"/>
  <c r="P29" i="13" s="1"/>
  <c r="I47" i="13" s="1"/>
  <c r="P24" i="13"/>
  <c r="P25" i="13" s="1"/>
  <c r="I46" i="13" s="1"/>
  <c r="P93" i="4" l="1"/>
  <c r="P12" i="13" l="1"/>
  <c r="P11" i="13"/>
  <c r="P10" i="13"/>
  <c r="P10" i="7"/>
  <c r="P10" i="10"/>
  <c r="P11" i="12"/>
  <c r="P10" i="12"/>
  <c r="P12" i="3"/>
  <c r="P11" i="3"/>
  <c r="P10" i="3"/>
  <c r="P13" i="4"/>
  <c r="P12" i="4"/>
  <c r="P11" i="4"/>
  <c r="P10" i="4"/>
  <c r="P12" i="6"/>
  <c r="P14" i="6"/>
  <c r="P13" i="6"/>
  <c r="P11" i="6"/>
  <c r="F19" i="6"/>
  <c r="F21" i="6"/>
  <c r="F25" i="6"/>
  <c r="F27" i="6"/>
  <c r="F29" i="6"/>
  <c r="F31" i="6"/>
  <c r="F35" i="6"/>
  <c r="F37" i="6"/>
  <c r="H46" i="6"/>
  <c r="H47" i="6"/>
  <c r="H48" i="6"/>
  <c r="P10" i="2"/>
  <c r="H49" i="6" l="1"/>
  <c r="K35" i="6"/>
  <c r="O35" i="6"/>
  <c r="H35" i="6"/>
  <c r="L35" i="6"/>
  <c r="I35" i="6"/>
  <c r="M35" i="6"/>
  <c r="J35" i="6"/>
  <c r="N35" i="6"/>
  <c r="K25" i="6"/>
  <c r="O25" i="6"/>
  <c r="H25" i="6"/>
  <c r="L25" i="6"/>
  <c r="I25" i="6"/>
  <c r="M25" i="6"/>
  <c r="J25" i="6"/>
  <c r="N25" i="6"/>
  <c r="K31" i="6"/>
  <c r="O31" i="6"/>
  <c r="H31" i="6"/>
  <c r="L31" i="6"/>
  <c r="I31" i="6"/>
  <c r="M31" i="6"/>
  <c r="J31" i="6"/>
  <c r="N31" i="6"/>
  <c r="K21" i="6"/>
  <c r="O21" i="6"/>
  <c r="H21" i="6"/>
  <c r="L21" i="6"/>
  <c r="I21" i="6"/>
  <c r="M21" i="6"/>
  <c r="J21" i="6"/>
  <c r="N21" i="6"/>
  <c r="K29" i="6"/>
  <c r="O29" i="6"/>
  <c r="H29" i="6"/>
  <c r="L29" i="6"/>
  <c r="I29" i="6"/>
  <c r="M29" i="6"/>
  <c r="J29" i="6"/>
  <c r="N29" i="6"/>
  <c r="K19" i="6"/>
  <c r="O19" i="6"/>
  <c r="H19" i="6"/>
  <c r="L19" i="6"/>
  <c r="I19" i="6"/>
  <c r="M19" i="6"/>
  <c r="J19" i="6"/>
  <c r="N19" i="6"/>
  <c r="K37" i="6"/>
  <c r="O37" i="6"/>
  <c r="H37" i="6"/>
  <c r="L37" i="6"/>
  <c r="I37" i="6"/>
  <c r="M37" i="6"/>
  <c r="J37" i="6"/>
  <c r="N37" i="6"/>
  <c r="K27" i="6"/>
  <c r="O27" i="6"/>
  <c r="H27" i="6"/>
  <c r="L27" i="6"/>
  <c r="I27" i="6"/>
  <c r="M27" i="6"/>
  <c r="J27" i="6"/>
  <c r="N27" i="6"/>
  <c r="J41" i="6" l="1"/>
  <c r="P27" i="6"/>
  <c r="P21" i="6"/>
  <c r="I41" i="6"/>
  <c r="P25" i="6"/>
  <c r="P35" i="6"/>
  <c r="H41" i="6"/>
  <c r="M41" i="6"/>
  <c r="K41" i="6"/>
  <c r="L41" i="6"/>
  <c r="P37" i="6"/>
  <c r="P29" i="6"/>
  <c r="P19" i="6"/>
  <c r="P31" i="6"/>
  <c r="O41" i="6"/>
  <c r="N41" i="6"/>
  <c r="H48" i="13"/>
  <c r="H45" i="13"/>
  <c r="H48" i="7"/>
  <c r="H47" i="7"/>
  <c r="H46" i="7"/>
  <c r="H45" i="7"/>
  <c r="H29" i="10"/>
  <c r="H30" i="10" s="1"/>
  <c r="H37" i="12"/>
  <c r="H36" i="12"/>
  <c r="D138" i="4"/>
  <c r="H149" i="4" s="1"/>
  <c r="D120" i="4"/>
  <c r="H148" i="4" s="1"/>
  <c r="D98" i="4"/>
  <c r="H147" i="4" s="1"/>
  <c r="D59" i="4"/>
  <c r="H146" i="4" s="1"/>
  <c r="H62" i="3"/>
  <c r="H61" i="3"/>
  <c r="H60" i="3"/>
  <c r="H59" i="3"/>
  <c r="J65" i="2"/>
  <c r="J64" i="2"/>
  <c r="J63" i="2"/>
  <c r="J62" i="2"/>
  <c r="D48" i="2"/>
  <c r="D23" i="2"/>
  <c r="J61" i="2" s="1"/>
  <c r="J66" i="2" l="1"/>
  <c r="H49" i="7"/>
  <c r="P38" i="6"/>
  <c r="I48" i="6" s="1"/>
  <c r="H49" i="13"/>
  <c r="H39" i="12"/>
  <c r="H150" i="4"/>
  <c r="H63" i="3"/>
  <c r="P32" i="6"/>
  <c r="I47" i="6" s="1"/>
  <c r="P22" i="6"/>
  <c r="F49" i="4"/>
  <c r="O49" i="4" l="1"/>
  <c r="K49" i="4"/>
  <c r="N49" i="4"/>
  <c r="J49" i="4"/>
  <c r="M49" i="4"/>
  <c r="I49" i="4"/>
  <c r="L49" i="4"/>
  <c r="H49" i="4"/>
  <c r="P39" i="6"/>
  <c r="I46" i="6"/>
  <c r="P49" i="4" l="1"/>
  <c r="I49" i="6"/>
  <c r="D33" i="7" l="1"/>
  <c r="F20" i="13" l="1"/>
  <c r="F17" i="13"/>
  <c r="M17" i="13" l="1"/>
  <c r="J17" i="13"/>
  <c r="K17" i="13"/>
  <c r="O17" i="13"/>
  <c r="H17" i="13"/>
  <c r="L17" i="13"/>
  <c r="I17" i="13"/>
  <c r="N17" i="13"/>
  <c r="I20" i="13"/>
  <c r="J20" i="13"/>
  <c r="N20" i="13"/>
  <c r="K20" i="13"/>
  <c r="O20" i="13"/>
  <c r="H20" i="13"/>
  <c r="L20" i="13"/>
  <c r="M20" i="13"/>
  <c r="P32" i="13"/>
  <c r="I36" i="13" l="1"/>
  <c r="N36" i="13"/>
  <c r="O36" i="13"/>
  <c r="K36" i="13"/>
  <c r="L36" i="13"/>
  <c r="J36" i="13"/>
  <c r="H36" i="13"/>
  <c r="M36" i="13"/>
  <c r="P33" i="13"/>
  <c r="I48" i="13" s="1"/>
  <c r="P20" i="13"/>
  <c r="P17" i="13"/>
  <c r="F24" i="12"/>
  <c r="F20" i="12"/>
  <c r="F16" i="12"/>
  <c r="H16" i="12" l="1"/>
  <c r="L16" i="12"/>
  <c r="J16" i="12"/>
  <c r="I16" i="12"/>
  <c r="M16" i="12"/>
  <c r="N16" i="12"/>
  <c r="K16" i="12"/>
  <c r="O16" i="12"/>
  <c r="H20" i="12"/>
  <c r="L20" i="12"/>
  <c r="J20" i="12"/>
  <c r="I20" i="12"/>
  <c r="M20" i="12"/>
  <c r="N20" i="12"/>
  <c r="K20" i="12"/>
  <c r="O20" i="12"/>
  <c r="H24" i="12"/>
  <c r="L24" i="12"/>
  <c r="J24" i="12"/>
  <c r="I24" i="12"/>
  <c r="M24" i="12"/>
  <c r="N24" i="12"/>
  <c r="K24" i="12"/>
  <c r="O24" i="12"/>
  <c r="P21" i="13"/>
  <c r="P34" i="13" s="1"/>
  <c r="H28" i="12"/>
  <c r="L28" i="12"/>
  <c r="K28" i="12"/>
  <c r="O28" i="12" l="1"/>
  <c r="I28" i="12"/>
  <c r="N28" i="12"/>
  <c r="J28" i="12"/>
  <c r="M28" i="12"/>
  <c r="P24" i="12"/>
  <c r="I45" i="13"/>
  <c r="P20" i="12"/>
  <c r="P16" i="12"/>
  <c r="F50" i="3"/>
  <c r="F49" i="3"/>
  <c r="F47" i="3"/>
  <c r="F45" i="3"/>
  <c r="F44" i="3"/>
  <c r="F40" i="3"/>
  <c r="F38" i="3"/>
  <c r="F34" i="3"/>
  <c r="F32" i="3"/>
  <c r="F28" i="3"/>
  <c r="F27" i="3"/>
  <c r="F25" i="3"/>
  <c r="F23" i="3"/>
  <c r="F21" i="3"/>
  <c r="F20" i="3"/>
  <c r="F18" i="3"/>
  <c r="F46" i="2"/>
  <c r="F44" i="2"/>
  <c r="F40" i="2"/>
  <c r="F36" i="2"/>
  <c r="F32" i="2"/>
  <c r="F30" i="2"/>
  <c r="F22" i="2"/>
  <c r="F20" i="2"/>
  <c r="F18" i="2"/>
  <c r="F16" i="2"/>
  <c r="F14" i="2"/>
  <c r="F31" i="7"/>
  <c r="F25" i="7"/>
  <c r="F15" i="10"/>
  <c r="K28" i="3" l="1"/>
  <c r="O28" i="3"/>
  <c r="H28" i="3"/>
  <c r="L28" i="3"/>
  <c r="I28" i="3"/>
  <c r="M28" i="3"/>
  <c r="J28" i="3"/>
  <c r="N28" i="3"/>
  <c r="H20" i="3"/>
  <c r="K20" i="3"/>
  <c r="O20" i="3"/>
  <c r="L20" i="3"/>
  <c r="J20" i="3"/>
  <c r="M20" i="3"/>
  <c r="N20" i="3"/>
  <c r="I20" i="3"/>
  <c r="K27" i="3"/>
  <c r="O27" i="3"/>
  <c r="H27" i="3"/>
  <c r="L27" i="3"/>
  <c r="J27" i="3"/>
  <c r="M27" i="3"/>
  <c r="N27" i="3"/>
  <c r="I27" i="3"/>
  <c r="K38" i="3"/>
  <c r="O38" i="3"/>
  <c r="H38" i="3"/>
  <c r="L38" i="3"/>
  <c r="I38" i="3"/>
  <c r="N38" i="3"/>
  <c r="J38" i="3"/>
  <c r="M38" i="3"/>
  <c r="K47" i="3"/>
  <c r="O47" i="3"/>
  <c r="H47" i="3"/>
  <c r="L47" i="3"/>
  <c r="I47" i="3"/>
  <c r="M47" i="3"/>
  <c r="N47" i="3"/>
  <c r="J47" i="3"/>
  <c r="K40" i="3"/>
  <c r="O40" i="3"/>
  <c r="H40" i="3"/>
  <c r="L40" i="3"/>
  <c r="I40" i="3"/>
  <c r="M40" i="3"/>
  <c r="J40" i="3"/>
  <c r="N40" i="3"/>
  <c r="K49" i="3"/>
  <c r="O49" i="3"/>
  <c r="H49" i="3"/>
  <c r="L49" i="3"/>
  <c r="I49" i="3"/>
  <c r="M49" i="3"/>
  <c r="J49" i="3"/>
  <c r="N49" i="3"/>
  <c r="K32" i="3"/>
  <c r="O32" i="3"/>
  <c r="H32" i="3"/>
  <c r="L32" i="3"/>
  <c r="I32" i="3"/>
  <c r="M32" i="3"/>
  <c r="N32" i="3"/>
  <c r="J32" i="3"/>
  <c r="K44" i="3"/>
  <c r="O44" i="3"/>
  <c r="H44" i="3"/>
  <c r="L44" i="3"/>
  <c r="I44" i="3"/>
  <c r="M44" i="3"/>
  <c r="J44" i="3"/>
  <c r="N44" i="3"/>
  <c r="K50" i="3"/>
  <c r="O50" i="3"/>
  <c r="H50" i="3"/>
  <c r="L50" i="3"/>
  <c r="I50" i="3"/>
  <c r="M50" i="3"/>
  <c r="J50" i="3"/>
  <c r="N50" i="3"/>
  <c r="K21" i="3"/>
  <c r="O21" i="3"/>
  <c r="H21" i="3"/>
  <c r="L21" i="3"/>
  <c r="J21" i="3"/>
  <c r="M21" i="3"/>
  <c r="N21" i="3"/>
  <c r="I21" i="3"/>
  <c r="K23" i="3"/>
  <c r="O23" i="3"/>
  <c r="H23" i="3"/>
  <c r="L23" i="3"/>
  <c r="J23" i="3"/>
  <c r="M23" i="3"/>
  <c r="N23" i="3"/>
  <c r="I23" i="3"/>
  <c r="K18" i="3"/>
  <c r="O18" i="3"/>
  <c r="H18" i="3"/>
  <c r="L18" i="3"/>
  <c r="J18" i="3"/>
  <c r="M18" i="3"/>
  <c r="N18" i="3"/>
  <c r="I18" i="3"/>
  <c r="K25" i="3"/>
  <c r="O25" i="3"/>
  <c r="H25" i="3"/>
  <c r="L25" i="3"/>
  <c r="J25" i="3"/>
  <c r="M25" i="3"/>
  <c r="N25" i="3"/>
  <c r="I25" i="3"/>
  <c r="M34" i="3"/>
  <c r="K34" i="3"/>
  <c r="O34" i="3"/>
  <c r="H34" i="3"/>
  <c r="L34" i="3"/>
  <c r="I34" i="3"/>
  <c r="J34" i="3"/>
  <c r="N34" i="3"/>
  <c r="K45" i="3"/>
  <c r="O45" i="3"/>
  <c r="H45" i="3"/>
  <c r="L45" i="3"/>
  <c r="I45" i="3"/>
  <c r="M45" i="3"/>
  <c r="J45" i="3"/>
  <c r="N45" i="3"/>
  <c r="H40" i="2"/>
  <c r="L40" i="2"/>
  <c r="I40" i="2"/>
  <c r="J40" i="2"/>
  <c r="N40" i="2"/>
  <c r="K40" i="2"/>
  <c r="O40" i="2"/>
  <c r="M40" i="2"/>
  <c r="H16" i="2"/>
  <c r="L16" i="2"/>
  <c r="M16" i="2"/>
  <c r="J16" i="2"/>
  <c r="N16" i="2"/>
  <c r="K16" i="2"/>
  <c r="O16" i="2"/>
  <c r="I16" i="2"/>
  <c r="H22" i="2"/>
  <c r="L22" i="2"/>
  <c r="I22" i="2"/>
  <c r="J22" i="2"/>
  <c r="N22" i="2"/>
  <c r="K22" i="2"/>
  <c r="O22" i="2"/>
  <c r="M22" i="2"/>
  <c r="H30" i="2"/>
  <c r="L30" i="2"/>
  <c r="I30" i="2"/>
  <c r="J30" i="2"/>
  <c r="N30" i="2"/>
  <c r="K30" i="2"/>
  <c r="O30" i="2"/>
  <c r="M30" i="2"/>
  <c r="H46" i="2"/>
  <c r="L46" i="2"/>
  <c r="M46" i="2"/>
  <c r="J46" i="2"/>
  <c r="N46" i="2"/>
  <c r="K46" i="2"/>
  <c r="O46" i="2"/>
  <c r="I46" i="2"/>
  <c r="H14" i="2"/>
  <c r="L14" i="2"/>
  <c r="M14" i="2"/>
  <c r="J14" i="2"/>
  <c r="N14" i="2"/>
  <c r="K14" i="2"/>
  <c r="O14" i="2"/>
  <c r="I14" i="2"/>
  <c r="H44" i="2"/>
  <c r="L44" i="2"/>
  <c r="I44" i="2"/>
  <c r="J44" i="2"/>
  <c r="N44" i="2"/>
  <c r="K44" i="2"/>
  <c r="O44" i="2"/>
  <c r="M44" i="2"/>
  <c r="H18" i="2"/>
  <c r="L18" i="2"/>
  <c r="I18" i="2"/>
  <c r="M18" i="2"/>
  <c r="J18" i="2"/>
  <c r="N18" i="2"/>
  <c r="K18" i="2"/>
  <c r="O18" i="2"/>
  <c r="H32" i="2"/>
  <c r="L32" i="2"/>
  <c r="M32" i="2"/>
  <c r="J32" i="2"/>
  <c r="N32" i="2"/>
  <c r="K32" i="2"/>
  <c r="O32" i="2"/>
  <c r="I32" i="2"/>
  <c r="H20" i="2"/>
  <c r="L20" i="2"/>
  <c r="I20" i="2"/>
  <c r="J20" i="2"/>
  <c r="N20" i="2"/>
  <c r="K20" i="2"/>
  <c r="O20" i="2"/>
  <c r="M20" i="2"/>
  <c r="H36" i="2"/>
  <c r="L36" i="2"/>
  <c r="I36" i="2"/>
  <c r="M36" i="2"/>
  <c r="J36" i="2"/>
  <c r="N36" i="2"/>
  <c r="K36" i="2"/>
  <c r="O36" i="2"/>
  <c r="H25" i="7"/>
  <c r="L25" i="7"/>
  <c r="I25" i="7"/>
  <c r="M25" i="7"/>
  <c r="J25" i="7"/>
  <c r="N25" i="7"/>
  <c r="K25" i="7"/>
  <c r="O25" i="7"/>
  <c r="H31" i="7"/>
  <c r="L31" i="7"/>
  <c r="I31" i="7"/>
  <c r="M31" i="7"/>
  <c r="J31" i="7"/>
  <c r="N31" i="7"/>
  <c r="K31" i="7"/>
  <c r="O31" i="7"/>
  <c r="I15" i="10"/>
  <c r="M15" i="10"/>
  <c r="M19" i="10" s="1"/>
  <c r="J15" i="10"/>
  <c r="J19" i="10" s="1"/>
  <c r="N15" i="10"/>
  <c r="N19" i="10" s="1"/>
  <c r="K15" i="10"/>
  <c r="K19" i="10" s="1"/>
  <c r="O15" i="10"/>
  <c r="O19" i="10" s="1"/>
  <c r="H15" i="10"/>
  <c r="L15" i="10"/>
  <c r="L19" i="10" s="1"/>
  <c r="I49" i="13"/>
  <c r="P17" i="12"/>
  <c r="I36" i="12" s="1"/>
  <c r="H19" i="10"/>
  <c r="I19" i="10"/>
  <c r="P21" i="12"/>
  <c r="I37" i="12" s="1"/>
  <c r="P25" i="12"/>
  <c r="I38" i="12" s="1"/>
  <c r="F29" i="7"/>
  <c r="F21" i="7"/>
  <c r="F17" i="7"/>
  <c r="F15" i="7"/>
  <c r="A17" i="3"/>
  <c r="A19" i="3" s="1"/>
  <c r="A22" i="3" s="1"/>
  <c r="A24" i="3" s="1"/>
  <c r="A26" i="3" s="1"/>
  <c r="A31" i="3" s="1"/>
  <c r="A33" i="3" s="1"/>
  <c r="A43" i="3" s="1"/>
  <c r="A48" i="3" s="1"/>
  <c r="H53" i="3" l="1"/>
  <c r="H15" i="7"/>
  <c r="L15" i="7"/>
  <c r="I15" i="7"/>
  <c r="M15" i="7"/>
  <c r="J15" i="7"/>
  <c r="N15" i="7"/>
  <c r="K15" i="7"/>
  <c r="O15" i="7"/>
  <c r="H17" i="7"/>
  <c r="L17" i="7"/>
  <c r="I17" i="7"/>
  <c r="M17" i="7"/>
  <c r="J17" i="7"/>
  <c r="N17" i="7"/>
  <c r="K17" i="7"/>
  <c r="O17" i="7"/>
  <c r="H21" i="7"/>
  <c r="L21" i="7"/>
  <c r="I21" i="7"/>
  <c r="M21" i="7"/>
  <c r="J21" i="7"/>
  <c r="N21" i="7"/>
  <c r="K21" i="7"/>
  <c r="O21" i="7"/>
  <c r="H29" i="7"/>
  <c r="L29" i="7"/>
  <c r="I29" i="7"/>
  <c r="M29" i="7"/>
  <c r="J29" i="7"/>
  <c r="N29" i="7"/>
  <c r="K29" i="7"/>
  <c r="O29" i="7"/>
  <c r="P25" i="7"/>
  <c r="P31" i="7"/>
  <c r="P15" i="10"/>
  <c r="I39" i="12"/>
  <c r="P26" i="12"/>
  <c r="K35" i="7"/>
  <c r="P16" i="2"/>
  <c r="P14" i="2"/>
  <c r="P46" i="2"/>
  <c r="P44" i="2"/>
  <c r="P40" i="2"/>
  <c r="P36" i="2"/>
  <c r="P32" i="2"/>
  <c r="P30" i="2"/>
  <c r="P22" i="2"/>
  <c r="P20" i="2"/>
  <c r="P18" i="2"/>
  <c r="P115" i="4"/>
  <c r="O97" i="4"/>
  <c r="M97" i="4"/>
  <c r="K97" i="4"/>
  <c r="H97" i="4"/>
  <c r="L35" i="7" l="1"/>
  <c r="P21" i="7"/>
  <c r="P29" i="7"/>
  <c r="I35" i="7"/>
  <c r="L97" i="4"/>
  <c r="N97" i="4"/>
  <c r="I97" i="4"/>
  <c r="P27" i="3"/>
  <c r="P49" i="3"/>
  <c r="P23" i="3"/>
  <c r="P107" i="4"/>
  <c r="P18" i="3"/>
  <c r="P117" i="4"/>
  <c r="P44" i="3"/>
  <c r="P15" i="7"/>
  <c r="P134" i="4"/>
  <c r="N53" i="3"/>
  <c r="P17" i="7"/>
  <c r="O35" i="7"/>
  <c r="I23" i="2"/>
  <c r="N35" i="7"/>
  <c r="K53" i="3"/>
  <c r="P45" i="3"/>
  <c r="J35" i="7"/>
  <c r="P25" i="3"/>
  <c r="P38" i="3"/>
  <c r="P20" i="3"/>
  <c r="P28" i="3"/>
  <c r="P34" i="3"/>
  <c r="P47" i="3"/>
  <c r="M35" i="7"/>
  <c r="P32" i="3"/>
  <c r="P16" i="3"/>
  <c r="P21" i="3"/>
  <c r="P50" i="3"/>
  <c r="P40" i="3"/>
  <c r="H35" i="7"/>
  <c r="H23" i="2"/>
  <c r="L23" i="2"/>
  <c r="O23" i="2"/>
  <c r="K23" i="2"/>
  <c r="N23" i="2"/>
  <c r="J23" i="2"/>
  <c r="M23" i="2"/>
  <c r="I53" i="3"/>
  <c r="J53" i="3"/>
  <c r="L53" i="3"/>
  <c r="M53" i="3"/>
  <c r="O53" i="3"/>
  <c r="P16" i="10"/>
  <c r="P17" i="10" s="1"/>
  <c r="P32" i="7" l="1"/>
  <c r="I48" i="7" s="1"/>
  <c r="P22" i="7"/>
  <c r="I46" i="7" s="1"/>
  <c r="P26" i="7"/>
  <c r="I47" i="7" s="1"/>
  <c r="I29" i="10"/>
  <c r="P18" i="7"/>
  <c r="P35" i="3"/>
  <c r="I60" i="3" s="1"/>
  <c r="P29" i="3"/>
  <c r="P51" i="3"/>
  <c r="I62" i="3" s="1"/>
  <c r="P41" i="3"/>
  <c r="I61" i="3" s="1"/>
  <c r="I30" i="10" l="1"/>
  <c r="I59" i="3"/>
  <c r="P52" i="3"/>
  <c r="P33" i="7"/>
  <c r="I45" i="7"/>
  <c r="O137" i="4"/>
  <c r="N137" i="4"/>
  <c r="M137" i="4"/>
  <c r="L137" i="4"/>
  <c r="K137" i="4"/>
  <c r="J137" i="4"/>
  <c r="I137" i="4"/>
  <c r="H137" i="4"/>
  <c r="P113" i="4"/>
  <c r="P111" i="4"/>
  <c r="P109" i="4"/>
  <c r="P87" i="4"/>
  <c r="P85" i="4"/>
  <c r="P83" i="4"/>
  <c r="P82" i="4"/>
  <c r="J97" i="4"/>
  <c r="P78" i="4"/>
  <c r="P77" i="4"/>
  <c r="P75" i="4"/>
  <c r="P73" i="4"/>
  <c r="P71" i="4"/>
  <c r="F57" i="4"/>
  <c r="F53" i="4"/>
  <c r="F51" i="4"/>
  <c r="F47" i="4"/>
  <c r="F45" i="4"/>
  <c r="F43" i="4"/>
  <c r="F41" i="4"/>
  <c r="F39" i="4"/>
  <c r="F37" i="4"/>
  <c r="F35" i="4"/>
  <c r="F33" i="4"/>
  <c r="F31" i="4"/>
  <c r="F29" i="4"/>
  <c r="F28" i="4"/>
  <c r="F26" i="4"/>
  <c r="F24" i="4"/>
  <c r="F22" i="4"/>
  <c r="F20" i="4"/>
  <c r="A19" i="4"/>
  <c r="A21" i="4" s="1"/>
  <c r="A23" i="4" s="1"/>
  <c r="A25" i="4" s="1"/>
  <c r="A27" i="4" s="1"/>
  <c r="A32" i="4" s="1"/>
  <c r="A34" i="4" s="1"/>
  <c r="A36" i="4" s="1"/>
  <c r="A38" i="4" s="1"/>
  <c r="A42" i="4" s="1"/>
  <c r="A44" i="4" s="1"/>
  <c r="A46" i="4" s="1"/>
  <c r="A48" i="4" s="1"/>
  <c r="F18" i="4"/>
  <c r="I18" i="4" l="1"/>
  <c r="K18" i="4"/>
  <c r="J18" i="4"/>
  <c r="H18" i="4"/>
  <c r="O18" i="4"/>
  <c r="N18" i="4"/>
  <c r="M18" i="4"/>
  <c r="L18" i="4"/>
  <c r="N31" i="4"/>
  <c r="J31" i="4"/>
  <c r="M31" i="4"/>
  <c r="I31" i="4"/>
  <c r="K31" i="4"/>
  <c r="H31" i="4"/>
  <c r="O31" i="4"/>
  <c r="L31" i="4"/>
  <c r="O39" i="4"/>
  <c r="N39" i="4"/>
  <c r="J39" i="4"/>
  <c r="M39" i="4"/>
  <c r="I39" i="4"/>
  <c r="L39" i="4"/>
  <c r="H39" i="4"/>
  <c r="K39" i="4"/>
  <c r="O20" i="4"/>
  <c r="K20" i="4"/>
  <c r="J20" i="4"/>
  <c r="N20" i="4"/>
  <c r="I20" i="4"/>
  <c r="M20" i="4"/>
  <c r="H20" i="4"/>
  <c r="L20" i="4"/>
  <c r="N28" i="4"/>
  <c r="J28" i="4"/>
  <c r="M28" i="4"/>
  <c r="I28" i="4"/>
  <c r="O28" i="4"/>
  <c r="L28" i="4"/>
  <c r="K28" i="4"/>
  <c r="H28" i="4"/>
  <c r="H35" i="4"/>
  <c r="O35" i="4"/>
  <c r="N35" i="4"/>
  <c r="J35" i="4"/>
  <c r="M35" i="4"/>
  <c r="I35" i="4"/>
  <c r="L35" i="4"/>
  <c r="K35" i="4"/>
  <c r="N43" i="4"/>
  <c r="J43" i="4"/>
  <c r="M43" i="4"/>
  <c r="I43" i="4"/>
  <c r="L43" i="4"/>
  <c r="H43" i="4"/>
  <c r="O43" i="4"/>
  <c r="K43" i="4"/>
  <c r="O53" i="4"/>
  <c r="K53" i="4"/>
  <c r="N53" i="4"/>
  <c r="J53" i="4"/>
  <c r="M53" i="4"/>
  <c r="I53" i="4"/>
  <c r="L53" i="4"/>
  <c r="H53" i="4"/>
  <c r="O22" i="4"/>
  <c r="L22" i="4"/>
  <c r="H22" i="4"/>
  <c r="K22" i="4"/>
  <c r="M22" i="4"/>
  <c r="J22" i="4"/>
  <c r="I22" i="4"/>
  <c r="N22" i="4"/>
  <c r="O29" i="4"/>
  <c r="L29" i="4"/>
  <c r="H29" i="4"/>
  <c r="K29" i="4"/>
  <c r="M29" i="4"/>
  <c r="J29" i="4"/>
  <c r="I29" i="4"/>
  <c r="N29" i="4"/>
  <c r="L37" i="4"/>
  <c r="H37" i="4"/>
  <c r="O37" i="4"/>
  <c r="K37" i="4"/>
  <c r="N37" i="4"/>
  <c r="J37" i="4"/>
  <c r="M37" i="4"/>
  <c r="I37" i="4"/>
  <c r="H45" i="4"/>
  <c r="O45" i="4"/>
  <c r="K45" i="4"/>
  <c r="N45" i="4"/>
  <c r="J45" i="4"/>
  <c r="M45" i="4"/>
  <c r="I45" i="4"/>
  <c r="L45" i="4"/>
  <c r="H57" i="4"/>
  <c r="O57" i="4"/>
  <c r="K57" i="4"/>
  <c r="N57" i="4"/>
  <c r="J57" i="4"/>
  <c r="M57" i="4"/>
  <c r="I57" i="4"/>
  <c r="L57" i="4"/>
  <c r="N24" i="4"/>
  <c r="J24" i="4"/>
  <c r="M24" i="4"/>
  <c r="I24" i="4"/>
  <c r="K24" i="4"/>
  <c r="H24" i="4"/>
  <c r="O24" i="4"/>
  <c r="L24" i="4"/>
  <c r="N47" i="4"/>
  <c r="M47" i="4"/>
  <c r="I47" i="4"/>
  <c r="L47" i="4"/>
  <c r="H47" i="4"/>
  <c r="O47" i="4"/>
  <c r="K47" i="4"/>
  <c r="J47" i="4"/>
  <c r="O26" i="4"/>
  <c r="L26" i="4"/>
  <c r="H26" i="4"/>
  <c r="K26" i="4"/>
  <c r="I26" i="4"/>
  <c r="N26" i="4"/>
  <c r="M26" i="4"/>
  <c r="J26" i="4"/>
  <c r="J33" i="4"/>
  <c r="O33" i="4"/>
  <c r="K33" i="4"/>
  <c r="N33" i="4"/>
  <c r="H33" i="4"/>
  <c r="M33" i="4"/>
  <c r="L33" i="4"/>
  <c r="I33" i="4"/>
  <c r="L41" i="4"/>
  <c r="H41" i="4"/>
  <c r="O41" i="4"/>
  <c r="K41" i="4"/>
  <c r="N41" i="4"/>
  <c r="J41" i="4"/>
  <c r="M41" i="4"/>
  <c r="I41" i="4"/>
  <c r="N51" i="4"/>
  <c r="M51" i="4"/>
  <c r="I51" i="4"/>
  <c r="L51" i="4"/>
  <c r="H51" i="4"/>
  <c r="O51" i="4"/>
  <c r="K51" i="4"/>
  <c r="J51" i="4"/>
  <c r="P69" i="4"/>
  <c r="P89" i="4"/>
  <c r="P136" i="4"/>
  <c r="P80" i="4"/>
  <c r="P91" i="4"/>
  <c r="I63" i="3"/>
  <c r="I49" i="7"/>
  <c r="H119" i="4"/>
  <c r="L119" i="4"/>
  <c r="J119" i="4"/>
  <c r="N119" i="4"/>
  <c r="K119" i="4"/>
  <c r="O119" i="4"/>
  <c r="I119" i="4"/>
  <c r="M119" i="4"/>
  <c r="P45" i="4" l="1"/>
  <c r="P26" i="4"/>
  <c r="P22" i="4"/>
  <c r="P47" i="4"/>
  <c r="P43" i="4"/>
  <c r="P35" i="4"/>
  <c r="P31" i="4"/>
  <c r="P37" i="4"/>
  <c r="P20" i="4"/>
  <c r="P18" i="4"/>
  <c r="P41" i="4"/>
  <c r="P24" i="4"/>
  <c r="P57" i="4"/>
  <c r="P33" i="4"/>
  <c r="P39" i="4"/>
  <c r="P28" i="4"/>
  <c r="P97" i="4"/>
  <c r="P53" i="4"/>
  <c r="P51" i="4"/>
  <c r="J59" i="4"/>
  <c r="P29" i="4"/>
  <c r="L59" i="4"/>
  <c r="N59" i="4"/>
  <c r="O59" i="4"/>
  <c r="H59" i="4"/>
  <c r="K59" i="4"/>
  <c r="I59" i="4"/>
  <c r="M59" i="4"/>
  <c r="P137" i="4"/>
  <c r="P119" i="4"/>
  <c r="I149" i="4" l="1"/>
  <c r="I148" i="4"/>
  <c r="I147" i="4"/>
  <c r="P59" i="4"/>
  <c r="I146" i="4" l="1"/>
  <c r="A15" i="2"/>
  <c r="A17" i="2" s="1"/>
  <c r="A19" i="2" s="1"/>
  <c r="A21" i="2" s="1"/>
  <c r="I150" i="4" l="1"/>
  <c r="P37" i="2"/>
  <c r="K63" i="2" s="1"/>
  <c r="A29" i="2"/>
  <c r="A31" i="2" s="1"/>
  <c r="A35" i="2" s="1"/>
  <c r="A39" i="2" s="1"/>
  <c r="A43" i="2" s="1"/>
  <c r="A45" i="2" s="1"/>
  <c r="P23" i="2" l="1"/>
  <c r="K61" i="2" s="1"/>
  <c r="P47" i="2"/>
  <c r="K65" i="2" s="1"/>
  <c r="P33" i="2"/>
  <c r="K62" i="2" s="1"/>
  <c r="P41" i="2"/>
  <c r="K64" i="2" s="1"/>
  <c r="K66" i="2" l="1"/>
  <c r="P48" i="2"/>
</calcChain>
</file>

<file path=xl/sharedStrings.xml><?xml version="1.0" encoding="utf-8"?>
<sst xmlns="http://schemas.openxmlformats.org/spreadsheetml/2006/main" count="942" uniqueCount="216">
  <si>
    <t>MEXICALI</t>
  </si>
  <si>
    <t>HORARIOS</t>
  </si>
  <si>
    <t>PERSONAL SOLICITADO</t>
  </si>
  <si>
    <t>HORAS POR DIA POR PERSONA</t>
  </si>
  <si>
    <t>HORAS DIARIAS POR TURNO</t>
  </si>
  <si>
    <t>MAYO</t>
  </si>
  <si>
    <t>JUNIO</t>
  </si>
  <si>
    <t>JULIO</t>
  </si>
  <si>
    <t>AGOSTO</t>
  </si>
  <si>
    <t>SEPT.</t>
  </si>
  <si>
    <t>OCT.</t>
  </si>
  <si>
    <t>NOV</t>
  </si>
  <si>
    <t>DIC.</t>
  </si>
  <si>
    <t>Lunes a viernes</t>
  </si>
  <si>
    <t>7:00 a 15:00</t>
  </si>
  <si>
    <t>Mexicali</t>
  </si>
  <si>
    <t>Recaudación Central</t>
  </si>
  <si>
    <t xml:space="preserve">Dirección de </t>
  </si>
  <si>
    <t>7:00 a 12:00</t>
  </si>
  <si>
    <t>8:00 a 11:00</t>
  </si>
  <si>
    <t>Area operativa, baños comunes y Depto. de</t>
  </si>
  <si>
    <t>Nóminas de la Dir, de Egresos</t>
  </si>
  <si>
    <t>7:00 a 16:00</t>
  </si>
  <si>
    <t>Oficina de cobro González</t>
  </si>
  <si>
    <t>Ortega (Palaco)</t>
  </si>
  <si>
    <t>Lunes, Miercoles y Viernes</t>
  </si>
  <si>
    <t>10:00 a 12:00</t>
  </si>
  <si>
    <t>Subrecaudación Auxiliar</t>
  </si>
  <si>
    <t>9:00 a 18:00</t>
  </si>
  <si>
    <t>sabado</t>
  </si>
  <si>
    <t>9:00 a 13:00</t>
  </si>
  <si>
    <t>8:00 a 14:00</t>
  </si>
  <si>
    <t>de Rentas Cd. Morelos</t>
  </si>
  <si>
    <t>de Rentas Guadalupe Victoria</t>
  </si>
  <si>
    <t>8:00 a 10:00</t>
  </si>
  <si>
    <t>Subrecuadación Auxiliar</t>
  </si>
  <si>
    <t>San Felipe</t>
  </si>
  <si>
    <t>Archivo General (CAIPE)</t>
  </si>
  <si>
    <t>8:00 a 12:00</t>
  </si>
  <si>
    <t>7:00 a 13:00</t>
  </si>
  <si>
    <t>7:00 a 14:00</t>
  </si>
  <si>
    <t>Sábados</t>
  </si>
  <si>
    <t>9:00 a 12:00</t>
  </si>
  <si>
    <t>SECRETARIA DE HACIENDA DEL ESTADO</t>
  </si>
  <si>
    <t>Dirección de Seguimiento</t>
  </si>
  <si>
    <t>a Paraestatales</t>
  </si>
  <si>
    <t xml:space="preserve">13:00 a 14:00 </t>
  </si>
  <si>
    <t>Dirección de Auditoria Fiscal</t>
  </si>
  <si>
    <t>Dirección de Auditoría Interena y Baños comunes sótano</t>
  </si>
  <si>
    <t>TECATE/TIJUANA</t>
  </si>
  <si>
    <t>Recaudación de Rentas Tecate</t>
  </si>
  <si>
    <t>7:00 a 11:00</t>
  </si>
  <si>
    <t>Recaudación Central Tijuana (incluye oficina de CENCAFI)</t>
  </si>
  <si>
    <t>11:00 a 17:00</t>
  </si>
  <si>
    <t>Subrecuadación Auxiliar Vía rápida</t>
  </si>
  <si>
    <t>9:00 a 17:00</t>
  </si>
  <si>
    <t>Sábado</t>
  </si>
  <si>
    <t>Subrecaudación Auxiliar Cerro Colorado</t>
  </si>
  <si>
    <t>10:00 a 16:00</t>
  </si>
  <si>
    <t>8:00 a 13:00</t>
  </si>
  <si>
    <t>Procuraduría Fiscal Tijuana</t>
  </si>
  <si>
    <t>Martes y viernes</t>
  </si>
  <si>
    <t>8:00 a 9:00</t>
  </si>
  <si>
    <t>Inversión Pública</t>
  </si>
  <si>
    <t>10:00 a 11:00</t>
  </si>
  <si>
    <t>ENSENADA</t>
  </si>
  <si>
    <t>Recaudación Ensenada</t>
  </si>
  <si>
    <t>Módulo de Reccaudación Manzana 8</t>
  </si>
  <si>
    <t>15:00 a 16:00</t>
  </si>
  <si>
    <t>12:00 a 15:00</t>
  </si>
  <si>
    <t>Auditoría Fiscal</t>
  </si>
  <si>
    <t>ROSARITO</t>
  </si>
  <si>
    <t>Recaudación de Rentas ROSARITO</t>
  </si>
  <si>
    <t>Sabado</t>
  </si>
  <si>
    <t>6:00 a 14:00</t>
  </si>
  <si>
    <t>14:00 a 18:00</t>
  </si>
  <si>
    <t>PARTIDA</t>
  </si>
  <si>
    <t>8:00 a 16:00</t>
  </si>
  <si>
    <t>DIRECCION DE REGISTO PUBLICO DE LA PROPIEDAD ; PRIMER PISO EDIFICIO DEL EJECUTIVO</t>
  </si>
  <si>
    <t>TECATE</t>
  </si>
  <si>
    <t>DELEGACION DE LA SECRETARIA GENERAL DE TECATE</t>
  </si>
  <si>
    <t>DIRECCION  JURIDICA CONTENCIOSA, DIR. JURIDICA DE CONSULTA Y NORMATIVIDAD SEGUNDO PISO EDIFICIO DEL PODER EJECUTIVO}</t>
  </si>
  <si>
    <t>DIRECCION DEL ARCHIVO GENERAL DE NOTARIAS</t>
  </si>
  <si>
    <t>DICIEMBRE</t>
  </si>
  <si>
    <t>NOVIEMBRE</t>
  </si>
  <si>
    <t>OCTUBRE</t>
  </si>
  <si>
    <t>SEPTIEMBRE</t>
  </si>
  <si>
    <t>REGISTRO PUBLICO DE LA  PROPIEDAD, OFICINA REGISTRAL TECATE</t>
  </si>
  <si>
    <t>REGISTRO PUBLICO DE LA  PROPIEDAD, OFICINA REGISTRAL ROSARITO</t>
  </si>
  <si>
    <t>TIJUANA</t>
  </si>
  <si>
    <t>REGISTRO PUBLICO DE LA  PROPIEDAD, OFICINA REGISTRAL   ENSENADA</t>
  </si>
  <si>
    <t>PARTIDAS</t>
  </si>
  <si>
    <t>OFICIALIA MAYOR DE GOBIERNO</t>
  </si>
  <si>
    <t>DIRECCION DE SERVICIOS GENERALES</t>
  </si>
  <si>
    <t>SUBDIRECCION DE INGENIERIA Y MANTENIMIENTO</t>
  </si>
  <si>
    <t xml:space="preserve">TOTAL HORAS </t>
  </si>
  <si>
    <t>TOTAL HORAS</t>
  </si>
  <si>
    <t>6.00 A  14:00</t>
  </si>
  <si>
    <t>6.00 A  10:00</t>
  </si>
  <si>
    <t>8.00 A  12:00</t>
  </si>
  <si>
    <t>TOTALES  DE HORAS/MES</t>
  </si>
  <si>
    <t xml:space="preserve">DIAS DE SERVICIO </t>
  </si>
  <si>
    <t>LUNES-VIERNES</t>
  </si>
  <si>
    <t>SABADO</t>
  </si>
  <si>
    <t>MARTES Y JUEVES</t>
  </si>
  <si>
    <t>LUN- MIER - VIER</t>
  </si>
  <si>
    <t>TIJUANA / TECATE</t>
  </si>
  <si>
    <t xml:space="preserve">MEXICALI                                                                        </t>
  </si>
  <si>
    <t xml:space="preserve">ENSENADA                                                                         </t>
  </si>
  <si>
    <t>RESUMEN  SECRETARIA DE HACIENDA</t>
  </si>
  <si>
    <t>Taller Mecanico</t>
  </si>
  <si>
    <t>Archivo Historico</t>
  </si>
  <si>
    <t>Oficialía Mayor de Gobierno</t>
  </si>
  <si>
    <t>Almacenes Generales del Estado</t>
  </si>
  <si>
    <t>Talleres Gráficos</t>
  </si>
  <si>
    <t>Edificio de Justicia Penal</t>
  </si>
  <si>
    <t>Almacen de Oficial¡a Mayor Tijuana</t>
  </si>
  <si>
    <t>MIERCOLES</t>
  </si>
  <si>
    <t>Centro de Gobierno</t>
  </si>
  <si>
    <t>Miercoles</t>
  </si>
  <si>
    <t>Centro de Gobierno Ensenada</t>
  </si>
  <si>
    <t>10:00 a 18:00</t>
  </si>
  <si>
    <t>Centro de Gobierno San Quintín</t>
  </si>
  <si>
    <t>9:00 a 15:00</t>
  </si>
  <si>
    <t>TOTAL HORAS MEXICALI</t>
  </si>
  <si>
    <t>TOTAL DE HORAS TIJUANA</t>
  </si>
  <si>
    <t>TOTAL DE HORAS ROSARITO</t>
  </si>
  <si>
    <t>TOTAL DE HORAS ENSENADA</t>
  </si>
  <si>
    <t>TOTAL HORAS ENSENADA</t>
  </si>
  <si>
    <t>SECRETARIA DE INTEGRACION Y BIENESTAR SOCIAL</t>
  </si>
  <si>
    <t>Oficina Central Mexicali</t>
  </si>
  <si>
    <t>Externa Colonia Guajardo</t>
  </si>
  <si>
    <t>Oficinas de Gobierno Tijuana</t>
  </si>
  <si>
    <t>TOTALES</t>
  </si>
  <si>
    <t xml:space="preserve">MEXICALI                         </t>
  </si>
  <si>
    <t>LUNES, MIERCOLES Y VIERNES</t>
  </si>
  <si>
    <t>TOTAL DE HORAS ESTATAL</t>
  </si>
  <si>
    <t>SUMA MEXICALI</t>
  </si>
  <si>
    <t>SUMA TIJUANA</t>
  </si>
  <si>
    <t>SUMA ESTATAL</t>
  </si>
  <si>
    <t>SECRETARIA DEL CAMPO Y SEGURIDAD ALIMENTARIA</t>
  </si>
  <si>
    <t>SCSA de Ejido Sinaloa</t>
  </si>
  <si>
    <t>SCSA  (CCIIAA Mexicali) Ejido Sinaloa</t>
  </si>
  <si>
    <t>SCSA Centro de Gobierno Tijuana</t>
  </si>
  <si>
    <t>SCSA Tecate  Misión Santo Domingo No. 1016</t>
  </si>
  <si>
    <t xml:space="preserve">SCSA Centro de Gobierno Ensenada </t>
  </si>
  <si>
    <t>7:00 a 9:00</t>
  </si>
  <si>
    <t>7:00 a 10:00</t>
  </si>
  <si>
    <t>TOTAL HORAS TIUANA</t>
  </si>
  <si>
    <t>TOTAL DE HORAS TECATE</t>
  </si>
  <si>
    <t>SCSA Centro de Gobierno San Quintín</t>
  </si>
  <si>
    <t>9:00 a 11:00</t>
  </si>
  <si>
    <t>TOTAL HORAS TIJUANA</t>
  </si>
  <si>
    <t>TOTAL HORAS TECATE</t>
  </si>
  <si>
    <t>SECRETARIA DE ECONOMIA SUSTENTABLE Y TURISMO</t>
  </si>
  <si>
    <t>LUNES Y VIERNES</t>
  </si>
  <si>
    <t xml:space="preserve">MARTES   </t>
  </si>
  <si>
    <t>Secretaría de Economía Sustentable y Turismo  Blvd. Benito Juarez # 1, Col Esteban Cantú</t>
  </si>
  <si>
    <t>Secretaría de Economía Sustentable y Turismo  Edificio del Poder Ejecutivo 4to. Piso / 2do. Piso</t>
  </si>
  <si>
    <t>Lunes, Miercoles y viernes</t>
  </si>
  <si>
    <t>Martes y Jueves</t>
  </si>
  <si>
    <t>Secretaría de Economía Sustentable y Turismo  Laboratorio de Calidad del Aire, Calle 9 Sur y Calle 2 Ote.,Col. Industrial Otay</t>
  </si>
  <si>
    <t>Secretaría de Economía Sustentable y Turismo Calle Xavier Villaurrutia No. 1271, Zona Rio, CANACO</t>
  </si>
  <si>
    <t>Consorcio Tecnológico                                                          Carretera Libre Tijuana-Tecate Km. 126.4, esq. Blvd. Nogales, El Florido, Oficinas del COCIT</t>
  </si>
  <si>
    <t>Secretaría de Economía Sustentable y Turismo Oficina de Pesca, Centro de Gobierno del Estado</t>
  </si>
  <si>
    <t>Lunes y viernes</t>
  </si>
  <si>
    <t>Secretaría de Economía Sustentable y Turismo Oficina de Medio Ambiente, Centro de Gobierno del Estado</t>
  </si>
  <si>
    <t>Martes</t>
  </si>
  <si>
    <t>TOTAL MEXICALI</t>
  </si>
  <si>
    <t>TOTAL TIJUANA</t>
  </si>
  <si>
    <t>TOTAL ENSENADA</t>
  </si>
  <si>
    <t>TOTAL ESTATAL</t>
  </si>
  <si>
    <t>LUNES A VIERNES</t>
  </si>
  <si>
    <t>TOTAL HORAS ROSARITO</t>
  </si>
  <si>
    <t>SECRETARIA DE INCLUSION SOCIAL E IGUALDAD DE GENERO</t>
  </si>
  <si>
    <t>Edificio del Poder Ejecutivo, 2do. piso</t>
  </si>
  <si>
    <t>Centro de Gobierno del Estado</t>
  </si>
  <si>
    <t>SECRETARIA DEL TRABAJO Y PREVISION SOCIAL</t>
  </si>
  <si>
    <t>Servicio Nacional del Empleo                                          Ave. Pioneros y Calle Calafia # 1100, Centro Cívico</t>
  </si>
  <si>
    <t>SECRETARIA DE GENERAL DE GOBIERNO DEL ESTADO</t>
  </si>
  <si>
    <t>SUBSECRETARIA DE ASUNTOS LEGISLATIVOS (DIRECCION DE ADMINISTRACION)  - PASAJE SAN MIGUEL  # 1090</t>
  </si>
  <si>
    <t>SUBSECRETARIA JURIDICA; SEGUNDO PISO EDIFICIO DEL EJECUTIVO Y DIRECCION DE REGISTRO CIVIL; PRIMER PISO EDIFICIO DEL EJECUTIVO</t>
  </si>
  <si>
    <t>TOTAL EMPLEADOS</t>
  </si>
  <si>
    <t>Procuraduría Fiscal</t>
  </si>
  <si>
    <t xml:space="preserve">Administración </t>
  </si>
  <si>
    <t>Subsecretaría de Tecnologías de Información y Comunicaciones</t>
  </si>
  <si>
    <t>Oficinas de la Secretaría de Hacienda 4to piso</t>
  </si>
  <si>
    <t>Contabilidad, baños comunes y serv admin.</t>
  </si>
  <si>
    <t xml:space="preserve">12:00 a 14:00 </t>
  </si>
  <si>
    <t>Dirección de Gestión Financiera</t>
  </si>
  <si>
    <t>Tesorería del Egresos</t>
  </si>
  <si>
    <t>Coordinación de Tecnologías de Información y Comunicaciones</t>
  </si>
  <si>
    <t>CENCAFI Ensenada</t>
  </si>
  <si>
    <t>CENCAFI</t>
  </si>
  <si>
    <t>TOTAL DIAS      FEB-DIC</t>
  </si>
  <si>
    <t>SAT BC CONSORCIO</t>
  </si>
  <si>
    <t>Plaza Patria</t>
  </si>
  <si>
    <t>Lunes, Miercoles  y Viernes</t>
  </si>
  <si>
    <t>Oficinas de Gobierno Tecate</t>
  </si>
  <si>
    <t>Oficinas de Gobierno Rosarito</t>
  </si>
  <si>
    <t>SUMA TECATE</t>
  </si>
  <si>
    <t>SUMA ROSARITO</t>
  </si>
  <si>
    <t>13:00 a 20:00</t>
  </si>
  <si>
    <t>CALCULO DEL SERVICIO DE LIMPIEZA PARA EL PERIODO DE 08 DE FEBRERO AL 31 DE DICIEMBRE DE 2021</t>
  </si>
  <si>
    <t>MARTES-VIERNES</t>
  </si>
  <si>
    <t>Armonización Contable</t>
  </si>
  <si>
    <t>Lunes, miercoles y viernes</t>
  </si>
  <si>
    <t>LUNES,MIERCOLES Y VIERNES</t>
  </si>
  <si>
    <t>CALCULO DEL SERVICIO DE LIMPIEZA PARA EL PERIODO DE 16 DE MAYO AL 31 DE DICIEMBRE DE 2021</t>
  </si>
  <si>
    <t>RESUMEN SECRETARIA 
GENERAL DE GOBIERNO</t>
  </si>
  <si>
    <t>RESUMEN OFICIALIA
 MAYOR DE GOBIERNO</t>
  </si>
  <si>
    <t>TOTAL DIAS      MAYO-DIC</t>
  </si>
  <si>
    <t>SECRETARIA DE ECONOMIA
 SUSTENTABLE Y TURISMO</t>
  </si>
  <si>
    <t>TOTAL DIAS      MAY-DIC</t>
  </si>
  <si>
    <t>SECRETARIA DEL TRABAJO Y 
PREVISION SOCIAL</t>
  </si>
  <si>
    <t>SECRETARIA DEL CAMPO Y
 SEGURIDAD ALIMENTARIA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</si>
</sst>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#,##0_ ;\-#,##0\ "/>
  </numFmts>
  <fonts count="2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name val="Arial"/>
      <family val="2"/>
    </font>
    <font>
      <b/>
      <sz val="12"/>
      <name val="Arial"/>
      <family val="2"/>
    </font>
    <font>
      <b/>
      <sz val="10"/>
      <color indexed="8"/>
      <name val="Arial"/>
      <family val="2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11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12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name val="Arial"/>
      <family val="2"/>
    </font>
    <font>
      <sz val="11"/>
      <name val="Arial"/>
      <family val="2"/>
    </font>
    <font>
      <sz val="8"/>
      <color rgb="FFFF000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6" fillId="0" borderId="0" applyFont="0" applyFill="0" applyBorder="0" applyAlignment="0" applyProtection="0"/>
  </cellStyleXfs>
  <cellXfs count="453">
    <xf numFmtId="0" fontId="0" fillId="0" borderId="0" xfId="0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1" xfId="0" applyBorder="1"/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 applyAlignment="1">
      <alignment horizontal="center"/>
    </xf>
    <xf numFmtId="0" fontId="2" fillId="0" borderId="4" xfId="0" applyFont="1" applyBorder="1"/>
    <xf numFmtId="0" fontId="0" fillId="0" borderId="1" xfId="0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Font="1" applyBorder="1"/>
    <xf numFmtId="0" fontId="2" fillId="0" borderId="5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2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Font="1" applyBorder="1" applyAlignment="1">
      <alignment horizontal="center"/>
    </xf>
    <xf numFmtId="0" fontId="2" fillId="0" borderId="1" xfId="0" applyFont="1" applyBorder="1" applyAlignment="1">
      <alignment vertical="center"/>
    </xf>
    <xf numFmtId="0" fontId="0" fillId="0" borderId="3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/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/>
    </xf>
    <xf numFmtId="0" fontId="10" fillId="0" borderId="0" xfId="0" applyFont="1" applyBorder="1" applyAlignment="1">
      <alignment vertical="center"/>
    </xf>
    <xf numFmtId="0" fontId="11" fillId="0" borderId="0" xfId="0" applyFont="1" applyBorder="1" applyAlignment="1"/>
    <xf numFmtId="0" fontId="13" fillId="0" borderId="0" xfId="0" applyFont="1" applyAlignment="1">
      <alignment horizontal="center"/>
    </xf>
    <xf numFmtId="0" fontId="0" fillId="0" borderId="0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0" fillId="0" borderId="0" xfId="0" applyBorder="1"/>
    <xf numFmtId="0" fontId="0" fillId="0" borderId="0" xfId="0" applyBorder="1" applyAlignment="1">
      <alignment vertical="center"/>
    </xf>
    <xf numFmtId="0" fontId="4" fillId="0" borderId="1" xfId="0" applyFont="1" applyBorder="1" applyAlignment="1">
      <alignment horizontal="center" wrapText="1"/>
    </xf>
    <xf numFmtId="0" fontId="15" fillId="0" borderId="3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44" fontId="15" fillId="0" borderId="1" xfId="0" applyNumberFormat="1" applyFont="1" applyBorder="1" applyAlignment="1">
      <alignment horizontal="center"/>
    </xf>
    <xf numFmtId="0" fontId="9" fillId="0" borderId="0" xfId="0" applyFont="1" applyBorder="1" applyAlignment="1">
      <alignment vertical="center"/>
    </xf>
    <xf numFmtId="0" fontId="2" fillId="5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5" fillId="3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0" fillId="0" borderId="0" xfId="0"/>
    <xf numFmtId="0" fontId="0" fillId="0" borderId="0" xfId="0" applyAlignment="1">
      <alignment vertical="center" wrapText="1"/>
    </xf>
    <xf numFmtId="0" fontId="18" fillId="0" borderId="0" xfId="0" applyFont="1" applyAlignment="1">
      <alignment vertical="center" wrapText="1"/>
    </xf>
    <xf numFmtId="44" fontId="16" fillId="0" borderId="0" xfId="1" applyFont="1" applyFill="1" applyAlignment="1">
      <alignment vertical="center" wrapText="1"/>
    </xf>
    <xf numFmtId="3" fontId="17" fillId="4" borderId="9" xfId="0" applyNumberFormat="1" applyFont="1" applyFill="1" applyBorder="1" applyAlignment="1">
      <alignment horizontal="center" vertical="center" wrapText="1"/>
    </xf>
    <xf numFmtId="3" fontId="20" fillId="0" borderId="13" xfId="0" applyNumberFormat="1" applyFont="1" applyFill="1" applyBorder="1" applyAlignment="1">
      <alignment horizontal="center" vertical="center" wrapText="1"/>
    </xf>
    <xf numFmtId="3" fontId="20" fillId="5" borderId="13" xfId="0" applyNumberFormat="1" applyFont="1" applyFill="1" applyBorder="1" applyAlignment="1">
      <alignment horizontal="center" vertical="center" wrapText="1"/>
    </xf>
    <xf numFmtId="3" fontId="20" fillId="0" borderId="14" xfId="0" applyNumberFormat="1" applyFont="1" applyFill="1" applyBorder="1" applyAlignment="1">
      <alignment horizontal="center" vertical="center" wrapText="1"/>
    </xf>
    <xf numFmtId="3" fontId="21" fillId="0" borderId="14" xfId="0" applyNumberFormat="1" applyFont="1" applyFill="1" applyBorder="1" applyAlignment="1">
      <alignment horizontal="center" vertical="center" wrapText="1"/>
    </xf>
    <xf numFmtId="3" fontId="21" fillId="0" borderId="12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0" fontId="15" fillId="6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2" fillId="2" borderId="1" xfId="0" applyFont="1" applyFill="1" applyBorder="1"/>
    <xf numFmtId="3" fontId="20" fillId="7" borderId="14" xfId="0" applyNumberFormat="1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" fontId="15" fillId="0" borderId="3" xfId="0" applyNumberFormat="1" applyFont="1" applyBorder="1" applyAlignment="1">
      <alignment horizontal="center" vertical="center"/>
    </xf>
    <xf numFmtId="1" fontId="15" fillId="0" borderId="1" xfId="0" applyNumberFormat="1" applyFont="1" applyBorder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5" fillId="5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44" fontId="0" fillId="0" borderId="0" xfId="0" applyNumberFormat="1"/>
    <xf numFmtId="0" fontId="2" fillId="4" borderId="1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0" fontId="2" fillId="5" borderId="1" xfId="0" applyFont="1" applyFill="1" applyBorder="1"/>
    <xf numFmtId="0" fontId="15" fillId="4" borderId="1" xfId="0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horizontal="center" vertical="center"/>
    </xf>
    <xf numFmtId="0" fontId="2" fillId="3" borderId="1" xfId="0" applyFont="1" applyFill="1" applyBorder="1"/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0" fillId="0" borderId="7" xfId="0" applyBorder="1"/>
    <xf numFmtId="0" fontId="0" fillId="0" borderId="5" xfId="0" applyBorder="1"/>
    <xf numFmtId="164" fontId="15" fillId="0" borderId="3" xfId="0" applyNumberFormat="1" applyFont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 wrapText="1"/>
    </xf>
    <xf numFmtId="0" fontId="7" fillId="6" borderId="1" xfId="0" applyFont="1" applyFill="1" applyBorder="1" applyAlignment="1">
      <alignment horizontal="center" vertical="center" wrapText="1"/>
    </xf>
    <xf numFmtId="0" fontId="7" fillId="6" borderId="1" xfId="0" applyFont="1" applyFill="1" applyBorder="1" applyAlignment="1">
      <alignment horizontal="center" vertical="center"/>
    </xf>
    <xf numFmtId="0" fontId="7" fillId="8" borderId="1" xfId="0" applyFont="1" applyFill="1" applyBorder="1" applyAlignment="1">
      <alignment horizontal="center" vertical="center" wrapText="1"/>
    </xf>
    <xf numFmtId="0" fontId="7" fillId="8" borderId="1" xfId="0" applyFont="1" applyFill="1" applyBorder="1" applyAlignment="1">
      <alignment horizontal="center" vertical="center"/>
    </xf>
    <xf numFmtId="0" fontId="2" fillId="6" borderId="1" xfId="0" applyFont="1" applyFill="1" applyBorder="1"/>
    <xf numFmtId="0" fontId="7" fillId="4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/>
    </xf>
    <xf numFmtId="0" fontId="23" fillId="4" borderId="1" xfId="0" applyFont="1" applyFill="1" applyBorder="1" applyAlignment="1">
      <alignment horizontal="center" vertical="center"/>
    </xf>
    <xf numFmtId="0" fontId="23" fillId="3" borderId="1" xfId="0" applyFont="1" applyFill="1" applyBorder="1" applyAlignment="1">
      <alignment horizontal="center" vertical="center"/>
    </xf>
    <xf numFmtId="0" fontId="23" fillId="6" borderId="1" xfId="0" applyFont="1" applyFill="1" applyBorder="1" applyAlignment="1">
      <alignment horizontal="center" vertical="center"/>
    </xf>
    <xf numFmtId="0" fontId="23" fillId="8" borderId="1" xfId="0" applyFont="1" applyFill="1" applyBorder="1" applyAlignment="1">
      <alignment horizontal="center" vertical="center"/>
    </xf>
    <xf numFmtId="0" fontId="0" fillId="10" borderId="1" xfId="0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/>
    </xf>
    <xf numFmtId="0" fontId="2" fillId="2" borderId="7" xfId="0" applyFont="1" applyFill="1" applyBorder="1"/>
    <xf numFmtId="0" fontId="0" fillId="0" borderId="5" xfId="0" applyBorder="1" applyAlignment="1">
      <alignment horizontal="center" vertical="center"/>
    </xf>
    <xf numFmtId="0" fontId="0" fillId="0" borderId="5" xfId="0" applyFont="1" applyBorder="1" applyAlignment="1">
      <alignment horizontal="center"/>
    </xf>
    <xf numFmtId="3" fontId="20" fillId="9" borderId="1" xfId="0" applyNumberFormat="1" applyFont="1" applyFill="1" applyBorder="1" applyAlignment="1">
      <alignment horizontal="center" vertical="center" wrapText="1"/>
    </xf>
    <xf numFmtId="3" fontId="20" fillId="7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4" xfId="0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vertical="center"/>
    </xf>
    <xf numFmtId="0" fontId="23" fillId="5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3" fontId="20" fillId="10" borderId="13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3" fontId="20" fillId="0" borderId="1" xfId="0" applyNumberFormat="1" applyFont="1" applyFill="1" applyBorder="1" applyAlignment="1">
      <alignment horizontal="center" vertical="center" wrapText="1"/>
    </xf>
    <xf numFmtId="0" fontId="0" fillId="10" borderId="3" xfId="0" applyFill="1" applyBorder="1" applyAlignment="1">
      <alignment horizontal="center" vertical="center"/>
    </xf>
    <xf numFmtId="0" fontId="0" fillId="10" borderId="3" xfId="0" applyFill="1" applyBorder="1" applyAlignment="1">
      <alignment vertical="center"/>
    </xf>
    <xf numFmtId="0" fontId="2" fillId="10" borderId="1" xfId="0" applyFont="1" applyFill="1" applyBorder="1" applyAlignment="1">
      <alignment horizontal="center"/>
    </xf>
    <xf numFmtId="0" fontId="7" fillId="10" borderId="1" xfId="0" applyFont="1" applyFill="1" applyBorder="1" applyAlignment="1">
      <alignment horizontal="center" vertical="center" wrapText="1"/>
    </xf>
    <xf numFmtId="0" fontId="5" fillId="10" borderId="1" xfId="0" applyFont="1" applyFill="1" applyBorder="1" applyAlignment="1">
      <alignment horizontal="center" vertical="center"/>
    </xf>
    <xf numFmtId="0" fontId="0" fillId="10" borderId="3" xfId="0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10" borderId="1" xfId="0" applyFont="1" applyFill="1" applyBorder="1" applyAlignment="1">
      <alignment horizontal="center" vertical="center"/>
    </xf>
    <xf numFmtId="0" fontId="15" fillId="5" borderId="1" xfId="0" applyFont="1" applyFill="1" applyBorder="1" applyAlignment="1">
      <alignment horizontal="center" vertical="center" wrapText="1"/>
    </xf>
    <xf numFmtId="0" fontId="15" fillId="3" borderId="1" xfId="0" applyFont="1" applyFill="1" applyBorder="1" applyAlignment="1">
      <alignment horizontal="center" vertical="center" wrapText="1"/>
    </xf>
    <xf numFmtId="0" fontId="15" fillId="6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/>
    </xf>
    <xf numFmtId="3" fontId="20" fillId="5" borderId="1" xfId="0" applyNumberFormat="1" applyFont="1" applyFill="1" applyBorder="1" applyAlignment="1">
      <alignment horizontal="center" vertical="center" wrapText="1"/>
    </xf>
    <xf numFmtId="3" fontId="20" fillId="10" borderId="1" xfId="0" applyNumberFormat="1" applyFont="1" applyFill="1" applyBorder="1" applyAlignment="1">
      <alignment horizontal="center" vertical="center" wrapText="1"/>
    </xf>
    <xf numFmtId="3" fontId="20" fillId="10" borderId="7" xfId="0" applyNumberFormat="1" applyFont="1" applyFill="1" applyBorder="1" applyAlignment="1">
      <alignment horizontal="center" vertical="center" wrapText="1"/>
    </xf>
    <xf numFmtId="3" fontId="20" fillId="10" borderId="5" xfId="0" applyNumberFormat="1" applyFont="1" applyFill="1" applyBorder="1" applyAlignment="1">
      <alignment horizontal="center" vertical="center" wrapText="1"/>
    </xf>
    <xf numFmtId="0" fontId="0" fillId="10" borderId="5" xfId="0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0" fontId="7" fillId="10" borderId="1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64" fontId="15" fillId="0" borderId="1" xfId="0" applyNumberFormat="1" applyFont="1" applyBorder="1" applyAlignment="1">
      <alignment horizontal="center"/>
    </xf>
    <xf numFmtId="3" fontId="19" fillId="5" borderId="1" xfId="0" applyNumberFormat="1" applyFont="1" applyFill="1" applyBorder="1" applyAlignment="1">
      <alignment horizontal="center" vertical="center" wrapText="1"/>
    </xf>
    <xf numFmtId="3" fontId="20" fillId="3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3" fontId="19" fillId="5" borderId="2" xfId="0" applyNumberFormat="1" applyFont="1" applyFill="1" applyBorder="1" applyAlignment="1">
      <alignment horizontal="center" vertical="center" wrapText="1"/>
    </xf>
    <xf numFmtId="1" fontId="1" fillId="0" borderId="1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2" fillId="9" borderId="1" xfId="0" applyFont="1" applyFill="1" applyBorder="1" applyAlignment="1">
      <alignment horizontal="center" vertical="center" wrapText="1"/>
    </xf>
    <xf numFmtId="3" fontId="20" fillId="4" borderId="14" xfId="0" applyNumberFormat="1" applyFont="1" applyFill="1" applyBorder="1" applyAlignment="1">
      <alignment horizontal="center" vertical="center" wrapText="1"/>
    </xf>
    <xf numFmtId="3" fontId="20" fillId="4" borderId="1" xfId="0" applyNumberFormat="1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0" fillId="2" borderId="1" xfId="0" applyFill="1" applyBorder="1"/>
    <xf numFmtId="1" fontId="0" fillId="0" borderId="1" xfId="0" applyNumberFormat="1" applyFont="1" applyBorder="1" applyAlignment="1">
      <alignment horizontal="center" vertical="center"/>
    </xf>
    <xf numFmtId="0" fontId="23" fillId="10" borderId="5" xfId="0" applyFont="1" applyFill="1" applyBorder="1" applyAlignment="1">
      <alignment horizontal="center" vertical="center"/>
    </xf>
    <xf numFmtId="0" fontId="1" fillId="10" borderId="1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7" fillId="5" borderId="1" xfId="0" applyFont="1" applyFill="1" applyBorder="1" applyAlignment="1">
      <alignment horizontal="center"/>
    </xf>
    <xf numFmtId="0" fontId="2" fillId="0" borderId="0" xfId="0" applyFont="1" applyBorder="1"/>
    <xf numFmtId="44" fontId="3" fillId="0" borderId="0" xfId="0" applyNumberFormat="1" applyFont="1" applyBorder="1" applyAlignment="1">
      <alignment horizontal="center" vertical="center"/>
    </xf>
    <xf numFmtId="0" fontId="7" fillId="10" borderId="0" xfId="0" applyFont="1" applyFill="1" applyBorder="1" applyAlignment="1">
      <alignment horizontal="center" vertical="center" wrapText="1"/>
    </xf>
    <xf numFmtId="44" fontId="0" fillId="0" borderId="0" xfId="0" applyNumberFormat="1" applyFont="1" applyBorder="1"/>
    <xf numFmtId="44" fontId="0" fillId="10" borderId="0" xfId="0" applyNumberFormat="1" applyFont="1" applyFill="1" applyBorder="1"/>
    <xf numFmtId="3" fontId="26" fillId="0" borderId="13" xfId="0" applyNumberFormat="1" applyFont="1" applyFill="1" applyBorder="1" applyAlignment="1">
      <alignment horizontal="center" vertical="center" wrapText="1"/>
    </xf>
    <xf numFmtId="0" fontId="23" fillId="5" borderId="1" xfId="0" applyFont="1" applyFill="1" applyBorder="1" applyAlignment="1">
      <alignment horizontal="center" vertical="center" wrapText="1"/>
    </xf>
    <xf numFmtId="0" fontId="23" fillId="4" borderId="1" xfId="0" applyFont="1" applyFill="1" applyBorder="1" applyAlignment="1">
      <alignment horizontal="center" vertical="center" wrapText="1"/>
    </xf>
    <xf numFmtId="3" fontId="20" fillId="6" borderId="1" xfId="0" applyNumberFormat="1" applyFont="1" applyFill="1" applyBorder="1" applyAlignment="1">
      <alignment horizontal="center" vertical="center" wrapText="1"/>
    </xf>
    <xf numFmtId="3" fontId="20" fillId="6" borderId="24" xfId="0" applyNumberFormat="1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0" fillId="0" borderId="1" xfId="0" applyBorder="1" applyAlignment="1">
      <alignment horizont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7" fillId="1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5" fillId="0" borderId="0" xfId="0" applyFont="1" applyBorder="1"/>
    <xf numFmtId="44" fontId="5" fillId="0" borderId="0" xfId="1" applyFont="1" applyBorder="1"/>
    <xf numFmtId="44" fontId="0" fillId="0" borderId="0" xfId="0" applyNumberFormat="1" applyBorder="1" applyAlignment="1">
      <alignment vertical="center"/>
    </xf>
    <xf numFmtId="0" fontId="0" fillId="0" borderId="0" xfId="0" applyFill="1" applyBorder="1"/>
    <xf numFmtId="3" fontId="0" fillId="0" borderId="0" xfId="0" applyNumberFormat="1" applyBorder="1"/>
    <xf numFmtId="44" fontId="0" fillId="0" borderId="0" xfId="0" applyNumberFormat="1" applyBorder="1" applyAlignment="1">
      <alignment horizontal="center" vertical="center"/>
    </xf>
    <xf numFmtId="3" fontId="2" fillId="0" borderId="0" xfId="0" applyNumberFormat="1" applyFont="1" applyBorder="1" applyAlignment="1">
      <alignment horizontal="center"/>
    </xf>
    <xf numFmtId="44" fontId="2" fillId="0" borderId="0" xfId="1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7" fillId="0" borderId="1" xfId="0" applyFont="1" applyBorder="1" applyAlignment="1">
      <alignment horizontal="center"/>
    </xf>
    <xf numFmtId="0" fontId="27" fillId="0" borderId="1" xfId="0" applyFont="1" applyBorder="1" applyAlignment="1">
      <alignment horizontal="center" vertical="center"/>
    </xf>
    <xf numFmtId="0" fontId="4" fillId="0" borderId="7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7" xfId="0" applyFont="1" applyBorder="1" applyAlignment="1">
      <alignment vertical="center"/>
    </xf>
    <xf numFmtId="0" fontId="22" fillId="4" borderId="7" xfId="0" applyFont="1" applyFill="1" applyBorder="1" applyAlignment="1">
      <alignment vertical="center" wrapText="1"/>
    </xf>
    <xf numFmtId="0" fontId="22" fillId="4" borderId="5" xfId="0" applyFont="1" applyFill="1" applyBorder="1" applyAlignment="1">
      <alignment vertical="center" wrapText="1"/>
    </xf>
    <xf numFmtId="0" fontId="22" fillId="3" borderId="7" xfId="0" applyFont="1" applyFill="1" applyBorder="1" applyAlignment="1">
      <alignment vertical="center" wrapText="1"/>
    </xf>
    <xf numFmtId="0" fontId="22" fillId="3" borderId="5" xfId="0" applyFont="1" applyFill="1" applyBorder="1" applyAlignment="1">
      <alignment vertical="center" wrapText="1"/>
    </xf>
    <xf numFmtId="0" fontId="22" fillId="6" borderId="7" xfId="0" applyFont="1" applyFill="1" applyBorder="1" applyAlignment="1">
      <alignment vertical="center" wrapText="1"/>
    </xf>
    <xf numFmtId="0" fontId="22" fillId="6" borderId="5" xfId="0" applyFont="1" applyFill="1" applyBorder="1" applyAlignment="1">
      <alignment vertical="center" wrapText="1"/>
    </xf>
    <xf numFmtId="0" fontId="22" fillId="5" borderId="7" xfId="0" applyFont="1" applyFill="1" applyBorder="1" applyAlignment="1">
      <alignment vertical="center" wrapText="1"/>
    </xf>
    <xf numFmtId="0" fontId="22" fillId="5" borderId="5" xfId="0" applyFont="1" applyFill="1" applyBorder="1" applyAlignment="1">
      <alignment vertical="center" wrapText="1"/>
    </xf>
    <xf numFmtId="0" fontId="22" fillId="8" borderId="7" xfId="0" applyFont="1" applyFill="1" applyBorder="1" applyAlignment="1">
      <alignment vertical="center" wrapText="1"/>
    </xf>
    <xf numFmtId="0" fontId="22" fillId="8" borderId="5" xfId="0" applyFont="1" applyFill="1" applyBorder="1" applyAlignment="1">
      <alignment vertical="center" wrapText="1"/>
    </xf>
    <xf numFmtId="0" fontId="22" fillId="0" borderId="7" xfId="0" applyFont="1" applyBorder="1" applyAlignment="1">
      <alignment wrapText="1"/>
    </xf>
    <xf numFmtId="0" fontId="22" fillId="0" borderId="5" xfId="0" applyFont="1" applyBorder="1" applyAlignment="1">
      <alignment wrapText="1"/>
    </xf>
    <xf numFmtId="0" fontId="1" fillId="0" borderId="1" xfId="0" applyFont="1" applyBorder="1" applyAlignment="1">
      <alignment horizontal="center" wrapText="1"/>
    </xf>
    <xf numFmtId="0" fontId="0" fillId="4" borderId="7" xfId="0" applyFont="1" applyFill="1" applyBorder="1" applyAlignment="1">
      <alignment vertical="center"/>
    </xf>
    <xf numFmtId="0" fontId="0" fillId="5" borderId="7" xfId="0" applyFont="1" applyFill="1" applyBorder="1" applyAlignment="1">
      <alignment vertical="center"/>
    </xf>
    <xf numFmtId="0" fontId="0" fillId="3" borderId="7" xfId="0" applyFont="1" applyFill="1" applyBorder="1" applyAlignment="1">
      <alignment vertical="center"/>
    </xf>
    <xf numFmtId="0" fontId="0" fillId="6" borderId="7" xfId="0" applyFont="1" applyFill="1" applyBorder="1" applyAlignment="1">
      <alignment vertical="center"/>
    </xf>
    <xf numFmtId="0" fontId="0" fillId="0" borderId="7" xfId="0" applyFont="1" applyBorder="1" applyAlignment="1">
      <alignment vertical="center"/>
    </xf>
    <xf numFmtId="0" fontId="7" fillId="0" borderId="7" xfId="0" applyFont="1" applyBorder="1" applyAlignment="1">
      <alignment vertical="center"/>
    </xf>
    <xf numFmtId="0" fontId="14" fillId="4" borderId="7" xfId="0" applyFont="1" applyFill="1" applyBorder="1" applyAlignment="1">
      <alignment vertical="center"/>
    </xf>
    <xf numFmtId="0" fontId="14" fillId="3" borderId="7" xfId="0" applyFont="1" applyFill="1" applyBorder="1" applyAlignment="1">
      <alignment vertical="center"/>
    </xf>
    <xf numFmtId="0" fontId="14" fillId="6" borderId="7" xfId="0" applyFont="1" applyFill="1" applyBorder="1" applyAlignment="1">
      <alignment vertical="center"/>
    </xf>
    <xf numFmtId="0" fontId="14" fillId="5" borderId="7" xfId="0" applyFont="1" applyFill="1" applyBorder="1" applyAlignment="1">
      <alignment vertical="center"/>
    </xf>
    <xf numFmtId="0" fontId="15" fillId="0" borderId="7" xfId="0" applyFont="1" applyBorder="1" applyAlignment="1"/>
    <xf numFmtId="0" fontId="13" fillId="0" borderId="7" xfId="0" applyFont="1" applyBorder="1" applyAlignment="1">
      <alignment vertical="center"/>
    </xf>
    <xf numFmtId="0" fontId="13" fillId="0" borderId="20" xfId="0" applyFont="1" applyBorder="1" applyAlignment="1">
      <alignment vertical="center"/>
    </xf>
    <xf numFmtId="0" fontId="0" fillId="4" borderId="7" xfId="0" applyFont="1" applyFill="1" applyBorder="1" applyAlignment="1">
      <alignment vertical="center" wrapText="1"/>
    </xf>
    <xf numFmtId="0" fontId="0" fillId="4" borderId="20" xfId="0" applyFont="1" applyFill="1" applyBorder="1" applyAlignment="1">
      <alignment vertical="center" wrapText="1"/>
    </xf>
    <xf numFmtId="0" fontId="0" fillId="3" borderId="7" xfId="0" applyFont="1" applyFill="1" applyBorder="1" applyAlignment="1">
      <alignment vertical="center" wrapText="1"/>
    </xf>
    <xf numFmtId="0" fontId="0" fillId="3" borderId="20" xfId="0" applyFont="1" applyFill="1" applyBorder="1" applyAlignment="1">
      <alignment vertical="center" wrapText="1"/>
    </xf>
    <xf numFmtId="0" fontId="0" fillId="5" borderId="7" xfId="0" applyFont="1" applyFill="1" applyBorder="1" applyAlignment="1">
      <alignment vertical="center" wrapText="1"/>
    </xf>
    <xf numFmtId="0" fontId="0" fillId="5" borderId="20" xfId="0" applyFont="1" applyFill="1" applyBorder="1" applyAlignment="1">
      <alignment vertical="center" wrapText="1"/>
    </xf>
    <xf numFmtId="0" fontId="1" fillId="0" borderId="7" xfId="0" applyFont="1" applyBorder="1" applyAlignment="1">
      <alignment vertical="center"/>
    </xf>
    <xf numFmtId="0" fontId="1" fillId="0" borderId="20" xfId="0" applyFont="1" applyBorder="1" applyAlignment="1">
      <alignment vertical="center"/>
    </xf>
    <xf numFmtId="0" fontId="4" fillId="4" borderId="7" xfId="0" applyFont="1" applyFill="1" applyBorder="1" applyAlignment="1">
      <alignment vertical="center" wrapText="1"/>
    </xf>
    <xf numFmtId="0" fontId="4" fillId="4" borderId="20" xfId="0" applyFont="1" applyFill="1" applyBorder="1" applyAlignment="1">
      <alignment vertical="center" wrapText="1"/>
    </xf>
    <xf numFmtId="0" fontId="4" fillId="5" borderId="7" xfId="0" applyFont="1" applyFill="1" applyBorder="1" applyAlignment="1">
      <alignment vertical="center" wrapText="1"/>
    </xf>
    <xf numFmtId="0" fontId="4" fillId="5" borderId="20" xfId="0" applyFont="1" applyFill="1" applyBorder="1" applyAlignment="1">
      <alignment vertical="center" wrapText="1"/>
    </xf>
    <xf numFmtId="0" fontId="4" fillId="3" borderId="7" xfId="0" applyFont="1" applyFill="1" applyBorder="1" applyAlignment="1">
      <alignment vertical="center" wrapText="1"/>
    </xf>
    <xf numFmtId="0" fontId="4" fillId="3" borderId="20" xfId="0" applyFont="1" applyFill="1" applyBorder="1" applyAlignment="1">
      <alignment vertical="center" wrapText="1"/>
    </xf>
    <xf numFmtId="0" fontId="4" fillId="6" borderId="7" xfId="0" applyFont="1" applyFill="1" applyBorder="1" applyAlignment="1">
      <alignment vertical="center" wrapText="1"/>
    </xf>
    <xf numFmtId="0" fontId="4" fillId="6" borderId="20" xfId="0" applyFont="1" applyFill="1" applyBorder="1" applyAlignment="1">
      <alignment vertical="center" wrapText="1"/>
    </xf>
    <xf numFmtId="0" fontId="27" fillId="0" borderId="1" xfId="0" applyFont="1" applyBorder="1"/>
    <xf numFmtId="0" fontId="27" fillId="0" borderId="2" xfId="0" applyFont="1" applyBorder="1" applyAlignment="1">
      <alignment horizontal="center"/>
    </xf>
    <xf numFmtId="3" fontId="0" fillId="0" borderId="5" xfId="0" applyNumberFormat="1" applyBorder="1" applyAlignment="1">
      <alignment horizontal="center" vertical="center"/>
    </xf>
    <xf numFmtId="3" fontId="0" fillId="0" borderId="23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3" fontId="19" fillId="3" borderId="2" xfId="0" applyNumberFormat="1" applyFont="1" applyFill="1" applyBorder="1" applyAlignment="1">
      <alignment horizontal="center" vertical="center" wrapText="1"/>
    </xf>
    <xf numFmtId="3" fontId="19" fillId="8" borderId="2" xfId="0" applyNumberFormat="1" applyFont="1" applyFill="1" applyBorder="1" applyAlignment="1">
      <alignment horizontal="center" vertical="center" wrapText="1"/>
    </xf>
    <xf numFmtId="0" fontId="2" fillId="8" borderId="1" xfId="0" applyFont="1" applyFill="1" applyBorder="1" applyAlignment="1">
      <alignment horizontal="center" wrapText="1"/>
    </xf>
    <xf numFmtId="0" fontId="23" fillId="3" borderId="1" xfId="0" applyFont="1" applyFill="1" applyBorder="1" applyAlignment="1">
      <alignment horizontal="center" vertical="center" wrapText="1"/>
    </xf>
    <xf numFmtId="0" fontId="3" fillId="11" borderId="1" xfId="0" applyFont="1" applyFill="1" applyBorder="1" applyAlignment="1">
      <alignment horizontal="center" vertical="center"/>
    </xf>
    <xf numFmtId="0" fontId="23" fillId="11" borderId="1" xfId="0" applyFont="1" applyFill="1" applyBorder="1" applyAlignment="1">
      <alignment horizontal="center" vertical="center" wrapText="1"/>
    </xf>
    <xf numFmtId="0" fontId="3" fillId="11" borderId="1" xfId="0" applyFont="1" applyFill="1" applyBorder="1" applyAlignment="1">
      <alignment horizontal="center" vertical="center" wrapText="1"/>
    </xf>
    <xf numFmtId="0" fontId="7" fillId="11" borderId="1" xfId="0" applyFont="1" applyFill="1" applyBorder="1" applyAlignment="1">
      <alignment horizontal="center" vertical="center"/>
    </xf>
    <xf numFmtId="0" fontId="7" fillId="11" borderId="1" xfId="0" applyFont="1" applyFill="1" applyBorder="1" applyAlignment="1">
      <alignment horizontal="center" vertical="center" wrapText="1"/>
    </xf>
    <xf numFmtId="0" fontId="4" fillId="11" borderId="7" xfId="0" applyFont="1" applyFill="1" applyBorder="1" applyAlignment="1">
      <alignment vertical="center" wrapText="1"/>
    </xf>
    <xf numFmtId="0" fontId="4" fillId="11" borderId="20" xfId="0" applyFont="1" applyFill="1" applyBorder="1" applyAlignment="1">
      <alignment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2" fillId="0" borderId="0" xfId="0" applyFont="1" applyBorder="1" applyAlignment="1"/>
    <xf numFmtId="0" fontId="7" fillId="3" borderId="7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5" borderId="7" xfId="0" applyFont="1" applyFill="1" applyBorder="1" applyAlignment="1">
      <alignment horizontal="center" vertical="center"/>
    </xf>
    <xf numFmtId="0" fontId="7" fillId="5" borderId="5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7" fillId="6" borderId="7" xfId="0" applyFont="1" applyFill="1" applyBorder="1" applyAlignment="1">
      <alignment horizontal="center" vertical="center"/>
    </xf>
    <xf numFmtId="0" fontId="7" fillId="6" borderId="5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7" fillId="10" borderId="7" xfId="0" applyFont="1" applyFill="1" applyBorder="1" applyAlignment="1">
      <alignment horizontal="center" vertical="center"/>
    </xf>
    <xf numFmtId="0" fontId="7" fillId="10" borderId="5" xfId="0" applyFont="1" applyFill="1" applyBorder="1" applyAlignment="1">
      <alignment horizontal="center" vertical="center"/>
    </xf>
    <xf numFmtId="0" fontId="7" fillId="8" borderId="7" xfId="0" applyFont="1" applyFill="1" applyBorder="1" applyAlignment="1">
      <alignment horizontal="center" vertical="center"/>
    </xf>
    <xf numFmtId="0" fontId="7" fillId="8" borderId="5" xfId="0" applyFont="1" applyFill="1" applyBorder="1" applyAlignment="1">
      <alignment horizontal="center" vertical="center"/>
    </xf>
    <xf numFmtId="0" fontId="8" fillId="4" borderId="7" xfId="0" applyFont="1" applyFill="1" applyBorder="1" applyAlignment="1">
      <alignment horizontal="center" wrapText="1"/>
    </xf>
    <xf numFmtId="0" fontId="8" fillId="4" borderId="20" xfId="0" applyFont="1" applyFill="1" applyBorder="1" applyAlignment="1">
      <alignment horizontal="center" wrapText="1"/>
    </xf>
    <xf numFmtId="0" fontId="8" fillId="4" borderId="5" xfId="0" applyFont="1" applyFill="1" applyBorder="1" applyAlignment="1">
      <alignment horizontal="center" wrapText="1"/>
    </xf>
    <xf numFmtId="0" fontId="9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7" fillId="4" borderId="10" xfId="0" applyFont="1" applyFill="1" applyBorder="1" applyAlignment="1">
      <alignment horizontal="center" vertical="center" wrapText="1"/>
    </xf>
    <xf numFmtId="0" fontId="17" fillId="4" borderId="11" xfId="0" applyFont="1" applyFill="1" applyBorder="1" applyAlignment="1">
      <alignment horizontal="center" vertical="center" wrapText="1"/>
    </xf>
    <xf numFmtId="0" fontId="19" fillId="5" borderId="16" xfId="0" applyFont="1" applyFill="1" applyBorder="1" applyAlignment="1">
      <alignment horizontal="center" vertical="center" wrapText="1"/>
    </xf>
    <xf numFmtId="0" fontId="19" fillId="5" borderId="25" xfId="0" applyFont="1" applyFill="1" applyBorder="1" applyAlignment="1">
      <alignment horizontal="center" vertical="center" wrapText="1"/>
    </xf>
    <xf numFmtId="0" fontId="8" fillId="4" borderId="7" xfId="0" applyFont="1" applyFill="1" applyBorder="1" applyAlignment="1">
      <alignment horizontal="center" vertical="center" wrapText="1"/>
    </xf>
    <xf numFmtId="0" fontId="8" fillId="4" borderId="20" xfId="0" applyFont="1" applyFill="1" applyBorder="1" applyAlignment="1">
      <alignment horizontal="center" vertical="center" wrapText="1"/>
    </xf>
    <xf numFmtId="0" fontId="8" fillId="4" borderId="5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4" borderId="7" xfId="0" applyFont="1" applyFill="1" applyBorder="1" applyAlignment="1">
      <alignment horizontal="center" vertical="center"/>
    </xf>
    <xf numFmtId="0" fontId="0" fillId="4" borderId="5" xfId="0" applyFont="1" applyFill="1" applyBorder="1" applyAlignment="1">
      <alignment horizontal="center" vertical="center"/>
    </xf>
    <xf numFmtId="0" fontId="0" fillId="5" borderId="7" xfId="0" applyFont="1" applyFill="1" applyBorder="1" applyAlignment="1">
      <alignment horizontal="center" vertical="center"/>
    </xf>
    <xf numFmtId="0" fontId="0" fillId="5" borderId="5" xfId="0" applyFont="1" applyFill="1" applyBorder="1" applyAlignment="1">
      <alignment horizontal="center" vertical="center"/>
    </xf>
    <xf numFmtId="0" fontId="0" fillId="3" borderId="7" xfId="0" applyFont="1" applyFill="1" applyBorder="1" applyAlignment="1">
      <alignment horizontal="center" vertical="center"/>
    </xf>
    <xf numFmtId="0" fontId="0" fillId="3" borderId="5" xfId="0" applyFont="1" applyFill="1" applyBorder="1" applyAlignment="1">
      <alignment horizontal="center" vertical="center"/>
    </xf>
    <xf numFmtId="0" fontId="0" fillId="6" borderId="7" xfId="0" applyFont="1" applyFill="1" applyBorder="1" applyAlignment="1">
      <alignment horizontal="center" vertical="center"/>
    </xf>
    <xf numFmtId="0" fontId="0" fillId="6" borderId="5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0" xfId="0" applyBorder="1" applyAlignment="1">
      <alignment horizontal="center"/>
    </xf>
    <xf numFmtId="0" fontId="0" fillId="0" borderId="7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9" fillId="5" borderId="15" xfId="0" applyFont="1" applyFill="1" applyBorder="1" applyAlignment="1">
      <alignment horizontal="center" vertical="center" wrapText="1"/>
    </xf>
    <xf numFmtId="0" fontId="19" fillId="3" borderId="19" xfId="0" applyFont="1" applyFill="1" applyBorder="1" applyAlignment="1">
      <alignment horizontal="center" vertical="center" wrapText="1"/>
    </xf>
    <xf numFmtId="0" fontId="19" fillId="3" borderId="20" xfId="0" applyFont="1" applyFill="1" applyBorder="1" applyAlignment="1">
      <alignment horizontal="center" vertical="center" wrapText="1"/>
    </xf>
    <xf numFmtId="0" fontId="19" fillId="6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4" fillId="4" borderId="0" xfId="0" applyFont="1" applyFill="1" applyBorder="1" applyAlignment="1">
      <alignment horizontal="center" wrapText="1"/>
    </xf>
    <xf numFmtId="0" fontId="1" fillId="0" borderId="7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  <xf numFmtId="0" fontId="2" fillId="0" borderId="2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17" fillId="0" borderId="19" xfId="0" applyFont="1" applyFill="1" applyBorder="1" applyAlignment="1">
      <alignment horizontal="center" vertical="center" wrapText="1"/>
    </xf>
    <xf numFmtId="0" fontId="17" fillId="0" borderId="20" xfId="0" applyFont="1" applyFill="1" applyBorder="1" applyAlignment="1">
      <alignment horizontal="center" vertical="center" wrapText="1"/>
    </xf>
    <xf numFmtId="0" fontId="17" fillId="4" borderId="17" xfId="0" applyFont="1" applyFill="1" applyBorder="1" applyAlignment="1">
      <alignment horizontal="center" vertical="center" wrapText="1"/>
    </xf>
    <xf numFmtId="0" fontId="17" fillId="4" borderId="18" xfId="0" applyFont="1" applyFill="1" applyBorder="1" applyAlignment="1">
      <alignment horizontal="center" vertical="center" wrapText="1"/>
    </xf>
    <xf numFmtId="0" fontId="17" fillId="6" borderId="17" xfId="0" applyFont="1" applyFill="1" applyBorder="1" applyAlignment="1">
      <alignment horizontal="center" vertical="center" wrapText="1"/>
    </xf>
    <xf numFmtId="0" fontId="17" fillId="6" borderId="18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3" fontId="25" fillId="5" borderId="7" xfId="0" applyNumberFormat="1" applyFont="1" applyFill="1" applyBorder="1" applyAlignment="1">
      <alignment horizontal="center" vertical="center" wrapText="1"/>
    </xf>
    <xf numFmtId="3" fontId="25" fillId="5" borderId="5" xfId="0" applyNumberFormat="1" applyFont="1" applyFill="1" applyBorder="1" applyAlignment="1">
      <alignment horizontal="center" vertical="center" wrapText="1"/>
    </xf>
    <xf numFmtId="3" fontId="25" fillId="4" borderId="7" xfId="0" applyNumberFormat="1" applyFont="1" applyFill="1" applyBorder="1" applyAlignment="1">
      <alignment horizontal="center" vertical="center" wrapText="1"/>
    </xf>
    <xf numFmtId="3" fontId="25" fillId="4" borderId="5" xfId="0" applyNumberFormat="1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22" fillId="0" borderId="7" xfId="0" applyFont="1" applyBorder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13" fillId="4" borderId="7" xfId="0" applyFont="1" applyFill="1" applyBorder="1" applyAlignment="1">
      <alignment horizontal="center" wrapText="1"/>
    </xf>
    <xf numFmtId="0" fontId="13" fillId="4" borderId="20" xfId="0" applyFont="1" applyFill="1" applyBorder="1" applyAlignment="1">
      <alignment horizontal="center" wrapText="1"/>
    </xf>
    <xf numFmtId="0" fontId="13" fillId="4" borderId="5" xfId="0" applyFont="1" applyFill="1" applyBorder="1" applyAlignment="1">
      <alignment horizontal="center" wrapText="1"/>
    </xf>
    <xf numFmtId="0" fontId="19" fillId="4" borderId="19" xfId="0" applyFont="1" applyFill="1" applyBorder="1" applyAlignment="1">
      <alignment horizontal="center" vertical="center" wrapText="1"/>
    </xf>
    <xf numFmtId="0" fontId="19" fillId="4" borderId="21" xfId="0" applyFont="1" applyFill="1" applyBorder="1" applyAlignment="1">
      <alignment horizontal="center" vertical="center" wrapText="1"/>
    </xf>
    <xf numFmtId="0" fontId="0" fillId="0" borderId="1" xfId="0" applyBorder="1" applyAlignment="1"/>
    <xf numFmtId="0" fontId="19" fillId="9" borderId="16" xfId="0" applyFont="1" applyFill="1" applyBorder="1" applyAlignment="1">
      <alignment horizontal="center" vertical="center" wrapText="1"/>
    </xf>
    <xf numFmtId="0" fontId="19" fillId="9" borderId="15" xfId="0" applyFont="1" applyFill="1" applyBorder="1" applyAlignment="1">
      <alignment horizontal="center" vertical="center" wrapText="1"/>
    </xf>
    <xf numFmtId="0" fontId="17" fillId="7" borderId="19" xfId="0" applyFont="1" applyFill="1" applyBorder="1" applyAlignment="1">
      <alignment horizontal="center" vertical="center" wrapText="1"/>
    </xf>
    <xf numFmtId="0" fontId="17" fillId="7" borderId="20" xfId="0" applyFont="1" applyFill="1" applyBorder="1" applyAlignment="1">
      <alignment horizontal="center" vertical="center" wrapText="1"/>
    </xf>
    <xf numFmtId="3" fontId="24" fillId="4" borderId="7" xfId="0" applyNumberFormat="1" applyFont="1" applyFill="1" applyBorder="1" applyAlignment="1">
      <alignment horizontal="center" vertical="center" wrapText="1"/>
    </xf>
    <xf numFmtId="3" fontId="24" fillId="4" borderId="5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9" fillId="6" borderId="7" xfId="0" applyFont="1" applyFill="1" applyBorder="1" applyAlignment="1">
      <alignment horizontal="center" vertical="center" wrapText="1"/>
    </xf>
    <xf numFmtId="0" fontId="19" fillId="6" borderId="5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3" fontId="24" fillId="5" borderId="7" xfId="0" applyNumberFormat="1" applyFont="1" applyFill="1" applyBorder="1" applyAlignment="1">
      <alignment horizontal="center" vertical="center" wrapText="1"/>
    </xf>
    <xf numFmtId="3" fontId="24" fillId="5" borderId="5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/>
    <xf numFmtId="0" fontId="3" fillId="0" borderId="3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3" fillId="4" borderId="7" xfId="0" applyFont="1" applyFill="1" applyBorder="1" applyAlignment="1">
      <alignment horizontal="center" vertical="center" wrapText="1"/>
    </xf>
    <xf numFmtId="0" fontId="13" fillId="4" borderId="20" xfId="0" applyFont="1" applyFill="1" applyBorder="1" applyAlignment="1">
      <alignment horizontal="center" vertical="center" wrapText="1"/>
    </xf>
    <xf numFmtId="0" fontId="13" fillId="4" borderId="5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3" fontId="20" fillId="10" borderId="7" xfId="0" applyNumberFormat="1" applyFont="1" applyFill="1" applyBorder="1" applyAlignment="1">
      <alignment horizontal="center" vertical="center" wrapText="1"/>
    </xf>
    <xf numFmtId="3" fontId="20" fillId="10" borderId="5" xfId="0" applyNumberFormat="1" applyFont="1" applyFill="1" applyBorder="1" applyAlignment="1">
      <alignment horizontal="center" vertical="center" wrapText="1"/>
    </xf>
    <xf numFmtId="3" fontId="6" fillId="10" borderId="7" xfId="0" applyNumberFormat="1" applyFont="1" applyFill="1" applyBorder="1" applyAlignment="1">
      <alignment horizontal="center" vertical="center" wrapText="1"/>
    </xf>
    <xf numFmtId="3" fontId="6" fillId="10" borderId="5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7" fillId="4" borderId="7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0" fontId="2" fillId="5" borderId="7" xfId="0" applyFont="1" applyFill="1" applyBorder="1" applyAlignment="1">
      <alignment horizontal="center"/>
    </xf>
    <xf numFmtId="0" fontId="2" fillId="5" borderId="5" xfId="0" applyFont="1" applyFill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11" borderId="7" xfId="0" applyFont="1" applyFill="1" applyBorder="1" applyAlignment="1">
      <alignment horizontal="center"/>
    </xf>
    <xf numFmtId="0" fontId="2" fillId="11" borderId="5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20" fillId="5" borderId="16" xfId="0" applyFont="1" applyFill="1" applyBorder="1" applyAlignment="1">
      <alignment horizontal="center" vertical="center" wrapText="1"/>
    </xf>
    <xf numFmtId="0" fontId="20" fillId="5" borderId="15" xfId="0" applyFont="1" applyFill="1" applyBorder="1" applyAlignment="1">
      <alignment horizontal="center" vertical="center" wrapText="1"/>
    </xf>
    <xf numFmtId="0" fontId="20" fillId="9" borderId="16" xfId="0" applyFont="1" applyFill="1" applyBorder="1" applyAlignment="1">
      <alignment horizontal="center" vertical="center" wrapText="1"/>
    </xf>
    <xf numFmtId="0" fontId="20" fillId="9" borderId="15" xfId="0" applyFont="1" applyFill="1" applyBorder="1" applyAlignment="1">
      <alignment horizontal="center" vertical="center" wrapText="1"/>
    </xf>
    <xf numFmtId="0" fontId="20" fillId="3" borderId="19" xfId="0" applyFont="1" applyFill="1" applyBorder="1" applyAlignment="1">
      <alignment horizontal="center" vertical="center" wrapText="1"/>
    </xf>
    <xf numFmtId="0" fontId="20" fillId="3" borderId="21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66"/>
  <sheetViews>
    <sheetView topLeftCell="A41" zoomScale="85" zoomScaleNormal="85" workbookViewId="0">
      <selection activeCell="L58" sqref="L58"/>
    </sheetView>
  </sheetViews>
  <sheetFormatPr baseColWidth="10" defaultRowHeight="15" x14ac:dyDescent="0.25"/>
  <cols>
    <col min="1" max="1" width="7.42578125" customWidth="1"/>
    <col min="2" max="2" width="17.5703125" customWidth="1"/>
    <col min="7" max="7" width="2.7109375" customWidth="1"/>
    <col min="11" max="12" width="12" bestFit="1" customWidth="1"/>
    <col min="13" max="13" width="14.140625" customWidth="1"/>
    <col min="14" max="14" width="13" customWidth="1"/>
    <col min="15" max="15" width="15" customWidth="1"/>
    <col min="18" max="18" width="12.5703125" bestFit="1" customWidth="1"/>
  </cols>
  <sheetData>
    <row r="1" spans="1:28" ht="18" x14ac:dyDescent="0.25">
      <c r="A1" s="337" t="s">
        <v>92</v>
      </c>
      <c r="B1" s="337"/>
      <c r="C1" s="337"/>
      <c r="D1" s="337"/>
      <c r="E1" s="337"/>
      <c r="F1" s="337"/>
      <c r="G1" s="337"/>
      <c r="H1" s="337"/>
      <c r="I1" s="337"/>
      <c r="J1" s="337"/>
      <c r="K1" s="337"/>
      <c r="L1" s="337"/>
      <c r="M1" s="337"/>
      <c r="N1" s="337"/>
      <c r="O1" s="337"/>
      <c r="P1" s="337"/>
      <c r="Q1" s="50"/>
      <c r="R1" s="50"/>
      <c r="S1" s="50"/>
      <c r="T1" s="50"/>
      <c r="U1" s="50"/>
      <c r="V1" s="50"/>
      <c r="W1" s="50"/>
      <c r="X1" s="50"/>
      <c r="Y1" s="50"/>
      <c r="Z1" s="50"/>
      <c r="AA1" s="50"/>
      <c r="AB1" s="50"/>
    </row>
    <row r="2" spans="1:28" ht="15.75" x14ac:dyDescent="0.25">
      <c r="A2" s="338" t="s">
        <v>93</v>
      </c>
      <c r="B2" s="338"/>
      <c r="C2" s="338"/>
      <c r="D2" s="338"/>
      <c r="E2" s="338"/>
      <c r="F2" s="338"/>
      <c r="G2" s="338"/>
      <c r="H2" s="338"/>
      <c r="I2" s="338"/>
      <c r="J2" s="338"/>
      <c r="K2" s="338"/>
      <c r="L2" s="338"/>
      <c r="M2" s="338"/>
      <c r="N2" s="338"/>
      <c r="O2" s="338"/>
      <c r="P2" s="3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</row>
    <row r="3" spans="1:28" x14ac:dyDescent="0.25">
      <c r="A3" s="339" t="s">
        <v>94</v>
      </c>
      <c r="B3" s="339"/>
      <c r="C3" s="339"/>
      <c r="D3" s="339"/>
      <c r="E3" s="339"/>
      <c r="F3" s="339"/>
      <c r="G3" s="339"/>
      <c r="H3" s="339"/>
      <c r="I3" s="339"/>
      <c r="J3" s="339"/>
      <c r="K3" s="339"/>
      <c r="L3" s="339"/>
      <c r="M3" s="339"/>
      <c r="N3" s="339"/>
      <c r="O3" s="339"/>
      <c r="P3" s="339"/>
      <c r="Q3" s="39"/>
      <c r="R3" s="39"/>
      <c r="S3" s="39"/>
      <c r="T3" s="39"/>
      <c r="U3" s="39"/>
      <c r="V3" s="39"/>
      <c r="W3" s="39"/>
      <c r="X3" s="39"/>
      <c r="Y3" s="39"/>
      <c r="Z3" s="39"/>
      <c r="AA3" s="39"/>
      <c r="AB3" s="39"/>
    </row>
    <row r="4" spans="1:28" ht="10.5" customHeight="1" x14ac:dyDescent="0.25">
      <c r="A4" s="37"/>
      <c r="B4" s="39"/>
      <c r="C4" s="39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  <c r="Q4" s="39"/>
      <c r="R4" s="39"/>
      <c r="S4" s="39"/>
      <c r="T4" s="39"/>
      <c r="U4" s="39"/>
      <c r="V4" s="39"/>
      <c r="W4" s="39"/>
      <c r="X4" s="39"/>
      <c r="Y4" s="39"/>
      <c r="Z4" s="39"/>
      <c r="AA4" s="39"/>
      <c r="AB4" s="39"/>
    </row>
    <row r="5" spans="1:28" ht="18.75" x14ac:dyDescent="0.3">
      <c r="A5" s="340" t="s">
        <v>208</v>
      </c>
      <c r="B5" s="340"/>
      <c r="C5" s="340"/>
      <c r="D5" s="340"/>
      <c r="E5" s="340"/>
      <c r="F5" s="340"/>
      <c r="G5" s="340"/>
      <c r="H5" s="340"/>
      <c r="I5" s="340"/>
      <c r="J5" s="340"/>
      <c r="K5" s="340"/>
      <c r="L5" s="340"/>
      <c r="M5" s="340"/>
      <c r="N5" s="340"/>
      <c r="O5" s="340"/>
      <c r="P5" s="340"/>
    </row>
    <row r="6" spans="1:28" ht="9.75" customHeight="1" x14ac:dyDescent="0.25"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</row>
    <row r="7" spans="1:28" ht="21" x14ac:dyDescent="0.35">
      <c r="A7" s="341" t="s">
        <v>179</v>
      </c>
      <c r="B7" s="341"/>
      <c r="C7" s="341"/>
      <c r="D7" s="341"/>
      <c r="E7" s="341"/>
      <c r="F7" s="341"/>
      <c r="G7" s="341"/>
      <c r="H7" s="341"/>
      <c r="I7" s="341"/>
      <c r="J7" s="341"/>
      <c r="K7" s="341"/>
      <c r="L7" s="341"/>
      <c r="M7" s="341"/>
      <c r="N7" s="341"/>
      <c r="O7" s="341"/>
      <c r="P7" s="341"/>
    </row>
    <row r="8" spans="1:28" s="61" customFormat="1" ht="10.5" customHeight="1" thickBot="1" x14ac:dyDescent="0.4">
      <c r="B8" s="40"/>
      <c r="C8" s="40"/>
      <c r="D8" s="40"/>
      <c r="E8" s="40"/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</row>
    <row r="9" spans="1:28" s="61" customFormat="1" ht="21" customHeight="1" thickBot="1" x14ac:dyDescent="0.3">
      <c r="B9" s="63"/>
      <c r="F9" s="342" t="s">
        <v>101</v>
      </c>
      <c r="G9" s="343"/>
      <c r="H9" s="65" t="s">
        <v>5</v>
      </c>
      <c r="I9" s="65" t="s">
        <v>6</v>
      </c>
      <c r="J9" s="65" t="s">
        <v>7</v>
      </c>
      <c r="K9" s="65" t="s">
        <v>8</v>
      </c>
      <c r="L9" s="65" t="s">
        <v>86</v>
      </c>
      <c r="M9" s="65" t="s">
        <v>85</v>
      </c>
      <c r="N9" s="65" t="s">
        <v>84</v>
      </c>
      <c r="O9" s="65" t="s">
        <v>83</v>
      </c>
      <c r="P9" s="65" t="s">
        <v>194</v>
      </c>
    </row>
    <row r="10" spans="1:28" s="61" customFormat="1" ht="15" customHeight="1" x14ac:dyDescent="0.25">
      <c r="B10" s="63"/>
      <c r="F10" s="344" t="s">
        <v>102</v>
      </c>
      <c r="G10" s="345"/>
      <c r="H10" s="66">
        <v>11</v>
      </c>
      <c r="I10" s="66">
        <v>22</v>
      </c>
      <c r="J10" s="66">
        <v>22</v>
      </c>
      <c r="K10" s="66">
        <v>22</v>
      </c>
      <c r="L10" s="66">
        <v>20</v>
      </c>
      <c r="M10" s="66">
        <v>19</v>
      </c>
      <c r="N10" s="145">
        <v>20</v>
      </c>
      <c r="O10" s="66">
        <v>23</v>
      </c>
      <c r="P10" s="66">
        <f>SUM(H10:O10)</f>
        <v>159</v>
      </c>
    </row>
    <row r="11" spans="1:28" x14ac:dyDescent="0.25">
      <c r="A11" s="61"/>
      <c r="B11" s="61"/>
      <c r="C11" s="61"/>
      <c r="D11" s="61"/>
      <c r="E11" s="61"/>
      <c r="F11" s="61"/>
      <c r="G11" s="61"/>
      <c r="H11" s="61"/>
      <c r="I11" s="61"/>
      <c r="J11" s="61"/>
      <c r="K11" s="61"/>
      <c r="L11" s="61"/>
      <c r="M11" s="61"/>
      <c r="N11" s="61"/>
      <c r="O11" s="61"/>
      <c r="P11" s="61"/>
      <c r="Q11" s="61"/>
    </row>
    <row r="12" spans="1:28" ht="38.25" x14ac:dyDescent="0.25">
      <c r="A12" s="115" t="s">
        <v>76</v>
      </c>
      <c r="B12" s="116" t="s">
        <v>0</v>
      </c>
      <c r="C12" s="116" t="s">
        <v>1</v>
      </c>
      <c r="D12" s="114" t="s">
        <v>2</v>
      </c>
      <c r="E12" s="114" t="s">
        <v>3</v>
      </c>
      <c r="F12" s="114" t="s">
        <v>4</v>
      </c>
      <c r="G12" s="30"/>
      <c r="H12" s="59" t="s">
        <v>5</v>
      </c>
      <c r="I12" s="59" t="s">
        <v>6</v>
      </c>
      <c r="J12" s="59" t="s">
        <v>7</v>
      </c>
      <c r="K12" s="59" t="s">
        <v>8</v>
      </c>
      <c r="L12" s="59" t="s">
        <v>86</v>
      </c>
      <c r="M12" s="59" t="s">
        <v>85</v>
      </c>
      <c r="N12" s="59" t="s">
        <v>84</v>
      </c>
      <c r="O12" s="59" t="s">
        <v>83</v>
      </c>
      <c r="P12" s="114" t="s">
        <v>95</v>
      </c>
    </row>
    <row r="13" spans="1:28" x14ac:dyDescent="0.25">
      <c r="A13" s="325">
        <v>1</v>
      </c>
      <c r="B13" s="323" t="s">
        <v>180</v>
      </c>
      <c r="C13" s="73" t="s">
        <v>13</v>
      </c>
      <c r="D13" s="3"/>
      <c r="E13" s="3"/>
      <c r="F13" s="3"/>
      <c r="G13" s="24"/>
      <c r="H13" s="4"/>
      <c r="I13" s="4"/>
      <c r="J13" s="4"/>
      <c r="K13" s="4"/>
      <c r="L13" s="4"/>
      <c r="M13" s="4"/>
      <c r="N13" s="4"/>
      <c r="O13" s="4"/>
      <c r="P13" s="5"/>
    </row>
    <row r="14" spans="1:28" ht="58.5" customHeight="1" x14ac:dyDescent="0.25">
      <c r="A14" s="325"/>
      <c r="B14" s="324"/>
      <c r="C14" s="27" t="s">
        <v>97</v>
      </c>
      <c r="D14" s="28">
        <v>1</v>
      </c>
      <c r="E14" s="28">
        <v>8</v>
      </c>
      <c r="F14" s="28">
        <f>D14*E14</f>
        <v>8</v>
      </c>
      <c r="G14" s="24"/>
      <c r="H14" s="136">
        <f t="shared" ref="H14:O14" si="0">$F$14*H10</f>
        <v>88</v>
      </c>
      <c r="I14" s="136">
        <f t="shared" si="0"/>
        <v>176</v>
      </c>
      <c r="J14" s="136">
        <f t="shared" si="0"/>
        <v>176</v>
      </c>
      <c r="K14" s="136">
        <f t="shared" si="0"/>
        <v>176</v>
      </c>
      <c r="L14" s="136">
        <f t="shared" si="0"/>
        <v>160</v>
      </c>
      <c r="M14" s="136">
        <f t="shared" si="0"/>
        <v>152</v>
      </c>
      <c r="N14" s="136">
        <f t="shared" si="0"/>
        <v>160</v>
      </c>
      <c r="O14" s="136">
        <f t="shared" si="0"/>
        <v>184</v>
      </c>
      <c r="P14" s="22">
        <f>SUM(H14:O14)</f>
        <v>1272</v>
      </c>
    </row>
    <row r="15" spans="1:28" ht="23.25" customHeight="1" x14ac:dyDescent="0.25">
      <c r="A15" s="325">
        <f>1+A13</f>
        <v>2</v>
      </c>
      <c r="B15" s="323" t="s">
        <v>181</v>
      </c>
      <c r="C15" s="73" t="s">
        <v>13</v>
      </c>
      <c r="D15" s="3"/>
      <c r="E15" s="3"/>
      <c r="F15" s="3"/>
      <c r="G15" s="24"/>
      <c r="H15" s="140"/>
      <c r="I15" s="140"/>
      <c r="J15" s="140"/>
      <c r="K15" s="140"/>
      <c r="L15" s="140"/>
      <c r="M15" s="140"/>
      <c r="N15" s="140"/>
      <c r="O15" s="140"/>
      <c r="P15" s="10"/>
    </row>
    <row r="16" spans="1:28" ht="48.75" customHeight="1" x14ac:dyDescent="0.25">
      <c r="A16" s="325"/>
      <c r="B16" s="324"/>
      <c r="C16" s="27" t="s">
        <v>98</v>
      </c>
      <c r="D16" s="28">
        <v>1</v>
      </c>
      <c r="E16" s="28">
        <v>4</v>
      </c>
      <c r="F16" s="28">
        <f>D16*E16</f>
        <v>4</v>
      </c>
      <c r="G16" s="25"/>
      <c r="H16" s="51">
        <f t="shared" ref="H16:O16" si="1">$F$16*H10</f>
        <v>44</v>
      </c>
      <c r="I16" s="51">
        <f t="shared" si="1"/>
        <v>88</v>
      </c>
      <c r="J16" s="51">
        <f t="shared" si="1"/>
        <v>88</v>
      </c>
      <c r="K16" s="51">
        <f t="shared" si="1"/>
        <v>88</v>
      </c>
      <c r="L16" s="51">
        <f t="shared" si="1"/>
        <v>80</v>
      </c>
      <c r="M16" s="51">
        <f t="shared" si="1"/>
        <v>76</v>
      </c>
      <c r="N16" s="51">
        <f t="shared" si="1"/>
        <v>80</v>
      </c>
      <c r="O16" s="51">
        <f t="shared" si="1"/>
        <v>92</v>
      </c>
      <c r="P16" s="22">
        <f>SUM(H16:O16)</f>
        <v>636</v>
      </c>
    </row>
    <row r="17" spans="1:16" x14ac:dyDescent="0.25">
      <c r="A17" s="325">
        <f t="shared" ref="A17" si="2">1+A15</f>
        <v>3</v>
      </c>
      <c r="B17" s="323" t="s">
        <v>78</v>
      </c>
      <c r="C17" s="73" t="s">
        <v>13</v>
      </c>
      <c r="D17" s="3"/>
      <c r="E17" s="3"/>
      <c r="F17" s="3"/>
      <c r="G17" s="26"/>
      <c r="H17" s="140"/>
      <c r="I17" s="140"/>
      <c r="J17" s="140"/>
      <c r="K17" s="140"/>
      <c r="L17" s="140"/>
      <c r="M17" s="140"/>
      <c r="N17" s="140"/>
      <c r="O17" s="140"/>
      <c r="P17" s="10"/>
    </row>
    <row r="18" spans="1:16" ht="39.75" customHeight="1" x14ac:dyDescent="0.25">
      <c r="A18" s="325"/>
      <c r="B18" s="329"/>
      <c r="C18" s="27" t="s">
        <v>97</v>
      </c>
      <c r="D18" s="28">
        <v>1</v>
      </c>
      <c r="E18" s="28">
        <v>8</v>
      </c>
      <c r="F18" s="28">
        <f>D18*E18</f>
        <v>8</v>
      </c>
      <c r="G18" s="25"/>
      <c r="H18" s="51">
        <f t="shared" ref="H18:O18" si="3">$F$18*H10</f>
        <v>88</v>
      </c>
      <c r="I18" s="51">
        <f t="shared" si="3"/>
        <v>176</v>
      </c>
      <c r="J18" s="51">
        <f t="shared" si="3"/>
        <v>176</v>
      </c>
      <c r="K18" s="51">
        <f t="shared" si="3"/>
        <v>176</v>
      </c>
      <c r="L18" s="51">
        <f t="shared" si="3"/>
        <v>160</v>
      </c>
      <c r="M18" s="51">
        <f t="shared" si="3"/>
        <v>152</v>
      </c>
      <c r="N18" s="51">
        <f t="shared" si="3"/>
        <v>160</v>
      </c>
      <c r="O18" s="51">
        <f t="shared" si="3"/>
        <v>184</v>
      </c>
      <c r="P18" s="22">
        <f>SUM(H18:O18)</f>
        <v>1272</v>
      </c>
    </row>
    <row r="19" spans="1:16" ht="19.5" customHeight="1" x14ac:dyDescent="0.25">
      <c r="A19" s="325">
        <f t="shared" ref="A19" si="4">1+A17</f>
        <v>4</v>
      </c>
      <c r="B19" s="323" t="s">
        <v>81</v>
      </c>
      <c r="C19" s="73" t="s">
        <v>13</v>
      </c>
      <c r="D19" s="3"/>
      <c r="E19" s="3"/>
      <c r="F19" s="3"/>
      <c r="G19" s="26"/>
      <c r="H19" s="140"/>
      <c r="I19" s="140"/>
      <c r="J19" s="140"/>
      <c r="K19" s="140"/>
      <c r="L19" s="140"/>
      <c r="M19" s="140"/>
      <c r="N19" s="140"/>
      <c r="O19" s="140"/>
      <c r="P19" s="10"/>
    </row>
    <row r="20" spans="1:16" ht="51" customHeight="1" x14ac:dyDescent="0.25">
      <c r="A20" s="325"/>
      <c r="B20" s="324"/>
      <c r="C20" s="27" t="s">
        <v>98</v>
      </c>
      <c r="D20" s="28">
        <v>1</v>
      </c>
      <c r="E20" s="28">
        <v>4</v>
      </c>
      <c r="F20" s="28">
        <f>D20*E20</f>
        <v>4</v>
      </c>
      <c r="G20" s="25"/>
      <c r="H20" s="51">
        <f t="shared" ref="H20:O20" si="5">$F$20*H10</f>
        <v>44</v>
      </c>
      <c r="I20" s="51">
        <f t="shared" si="5"/>
        <v>88</v>
      </c>
      <c r="J20" s="51">
        <f t="shared" si="5"/>
        <v>88</v>
      </c>
      <c r="K20" s="51">
        <f t="shared" si="5"/>
        <v>88</v>
      </c>
      <c r="L20" s="51">
        <f t="shared" si="5"/>
        <v>80</v>
      </c>
      <c r="M20" s="51">
        <f t="shared" si="5"/>
        <v>76</v>
      </c>
      <c r="N20" s="51">
        <f t="shared" si="5"/>
        <v>80</v>
      </c>
      <c r="O20" s="51">
        <f t="shared" si="5"/>
        <v>92</v>
      </c>
      <c r="P20" s="120">
        <f>SUM(H20:O20)</f>
        <v>636</v>
      </c>
    </row>
    <row r="21" spans="1:16" ht="18" customHeight="1" x14ac:dyDescent="0.25">
      <c r="A21" s="325">
        <f t="shared" ref="A21" si="6">1+A19</f>
        <v>5</v>
      </c>
      <c r="B21" s="323" t="s">
        <v>82</v>
      </c>
      <c r="C21" s="73" t="s">
        <v>13</v>
      </c>
      <c r="D21" s="3"/>
      <c r="E21" s="3"/>
      <c r="F21" s="3"/>
      <c r="G21" s="26"/>
      <c r="H21" s="140"/>
      <c r="I21" s="140"/>
      <c r="J21" s="140"/>
      <c r="K21" s="140"/>
      <c r="L21" s="140"/>
      <c r="M21" s="140"/>
      <c r="N21" s="140"/>
      <c r="O21" s="140"/>
      <c r="P21" s="10"/>
    </row>
    <row r="22" spans="1:16" ht="18" customHeight="1" x14ac:dyDescent="0.25">
      <c r="A22" s="325"/>
      <c r="B22" s="324"/>
      <c r="C22" s="27" t="s">
        <v>99</v>
      </c>
      <c r="D22" s="28">
        <v>1</v>
      </c>
      <c r="E22" s="28">
        <v>4</v>
      </c>
      <c r="F22" s="28">
        <f>D22*E22</f>
        <v>4</v>
      </c>
      <c r="G22" s="25"/>
      <c r="H22" s="51">
        <f t="shared" ref="H22:O22" si="7">$F$22*H10</f>
        <v>44</v>
      </c>
      <c r="I22" s="51">
        <f t="shared" si="7"/>
        <v>88</v>
      </c>
      <c r="J22" s="51">
        <f t="shared" si="7"/>
        <v>88</v>
      </c>
      <c r="K22" s="51">
        <f t="shared" si="7"/>
        <v>88</v>
      </c>
      <c r="L22" s="51">
        <f t="shared" si="7"/>
        <v>80</v>
      </c>
      <c r="M22" s="51">
        <f t="shared" si="7"/>
        <v>76</v>
      </c>
      <c r="N22" s="51">
        <f t="shared" si="7"/>
        <v>80</v>
      </c>
      <c r="O22" s="51">
        <f t="shared" si="7"/>
        <v>92</v>
      </c>
      <c r="P22" s="120">
        <f>SUM(H22:O22)</f>
        <v>636</v>
      </c>
    </row>
    <row r="23" spans="1:16" ht="19.5" customHeight="1" x14ac:dyDescent="0.25">
      <c r="A23" s="81"/>
      <c r="B23" s="20"/>
      <c r="C23" s="3"/>
      <c r="D23" s="21">
        <f>SUM(D14:D22)</f>
        <v>5</v>
      </c>
      <c r="E23" s="21"/>
      <c r="F23" s="21"/>
      <c r="G23" s="232"/>
      <c r="H23" s="28">
        <f t="shared" ref="H23:O23" si="8">SUM(H14:H22)</f>
        <v>308</v>
      </c>
      <c r="I23" s="28">
        <f t="shared" si="8"/>
        <v>616</v>
      </c>
      <c r="J23" s="28">
        <f t="shared" si="8"/>
        <v>616</v>
      </c>
      <c r="K23" s="28">
        <f t="shared" si="8"/>
        <v>616</v>
      </c>
      <c r="L23" s="28">
        <f t="shared" si="8"/>
        <v>560</v>
      </c>
      <c r="M23" s="28">
        <f t="shared" si="8"/>
        <v>532</v>
      </c>
      <c r="N23" s="28">
        <f t="shared" si="8"/>
        <v>560</v>
      </c>
      <c r="O23" s="28">
        <f t="shared" si="8"/>
        <v>644</v>
      </c>
      <c r="P23" s="120">
        <f>SUM(P13:P22)</f>
        <v>4452</v>
      </c>
    </row>
    <row r="24" spans="1:16" s="61" customFormat="1" ht="19.5" customHeight="1" x14ac:dyDescent="0.25">
      <c r="A24" s="225"/>
      <c r="B24" s="224"/>
      <c r="C24" s="3"/>
      <c r="D24" s="223"/>
      <c r="E24" s="223"/>
      <c r="F24" s="223"/>
      <c r="G24" s="232"/>
      <c r="H24" s="19"/>
      <c r="I24" s="19"/>
      <c r="J24" s="19"/>
      <c r="K24" s="19"/>
      <c r="L24" s="19"/>
      <c r="M24" s="19"/>
      <c r="N24" s="230"/>
      <c r="O24" s="231"/>
      <c r="P24" s="120"/>
    </row>
    <row r="25" spans="1:16" s="61" customFormat="1" ht="19.5" customHeight="1" x14ac:dyDescent="0.25">
      <c r="A25" s="225"/>
      <c r="B25" s="224"/>
      <c r="C25" s="3"/>
      <c r="D25" s="223"/>
      <c r="E25" s="223"/>
      <c r="F25" s="223"/>
      <c r="G25" s="232"/>
      <c r="H25" s="19"/>
      <c r="I25" s="19"/>
      <c r="J25" s="19"/>
      <c r="K25" s="19"/>
      <c r="L25" s="19"/>
      <c r="M25" s="19"/>
      <c r="N25" s="230"/>
      <c r="O25" s="231"/>
      <c r="P25" s="120"/>
    </row>
    <row r="26" spans="1:16" s="61" customFormat="1" ht="19.5" customHeight="1" x14ac:dyDescent="0.25">
      <c r="A26" s="225"/>
      <c r="B26" s="224"/>
      <c r="C26" s="3"/>
      <c r="D26" s="223"/>
      <c r="E26" s="223"/>
      <c r="F26" s="223"/>
      <c r="G26" s="232"/>
      <c r="H26" s="19"/>
      <c r="I26" s="19"/>
      <c r="J26" s="19"/>
      <c r="K26" s="19"/>
      <c r="L26" s="19"/>
      <c r="M26" s="19"/>
      <c r="N26" s="230"/>
      <c r="O26" s="231"/>
      <c r="P26" s="120"/>
    </row>
    <row r="27" spans="1:16" s="61" customFormat="1" ht="19.5" customHeight="1" x14ac:dyDescent="0.25">
      <c r="A27" s="225"/>
      <c r="B27" s="224"/>
      <c r="C27" s="3"/>
      <c r="D27" s="223"/>
      <c r="E27" s="223"/>
      <c r="F27" s="223"/>
      <c r="G27" s="232"/>
      <c r="H27" s="19"/>
      <c r="I27" s="19"/>
      <c r="J27" s="19"/>
      <c r="K27" s="19"/>
      <c r="L27" s="19"/>
      <c r="M27" s="19"/>
      <c r="N27" s="230"/>
      <c r="O27" s="231"/>
      <c r="P27" s="120"/>
    </row>
    <row r="28" spans="1:16" ht="35.25" customHeight="1" x14ac:dyDescent="0.25">
      <c r="A28" s="60" t="s">
        <v>76</v>
      </c>
      <c r="B28" s="117" t="s">
        <v>79</v>
      </c>
      <c r="C28" s="117" t="s">
        <v>1</v>
      </c>
      <c r="D28" s="103" t="s">
        <v>2</v>
      </c>
      <c r="E28" s="103" t="s">
        <v>3</v>
      </c>
      <c r="F28" s="103" t="s">
        <v>4</v>
      </c>
      <c r="G28" s="30"/>
      <c r="H28" s="60" t="s">
        <v>5</v>
      </c>
      <c r="I28" s="60" t="s">
        <v>6</v>
      </c>
      <c r="J28" s="60" t="s">
        <v>7</v>
      </c>
      <c r="K28" s="60" t="s">
        <v>8</v>
      </c>
      <c r="L28" s="60" t="s">
        <v>86</v>
      </c>
      <c r="M28" s="60" t="s">
        <v>85</v>
      </c>
      <c r="N28" s="60" t="s">
        <v>84</v>
      </c>
      <c r="O28" s="60" t="s">
        <v>83</v>
      </c>
      <c r="P28" s="103" t="s">
        <v>95</v>
      </c>
    </row>
    <row r="29" spans="1:16" ht="15" customHeight="1" x14ac:dyDescent="0.25">
      <c r="A29" s="325">
        <f>1+A21</f>
        <v>6</v>
      </c>
      <c r="B29" s="323" t="s">
        <v>80</v>
      </c>
      <c r="C29" s="74" t="s">
        <v>13</v>
      </c>
      <c r="D29" s="3"/>
      <c r="E29" s="3"/>
      <c r="F29" s="3"/>
      <c r="G29" s="26"/>
      <c r="H29" s="3"/>
      <c r="I29" s="3"/>
      <c r="J29" s="3"/>
      <c r="K29" s="3"/>
      <c r="L29" s="3"/>
      <c r="M29" s="3"/>
      <c r="N29" s="3"/>
      <c r="O29" s="3"/>
      <c r="P29" s="10"/>
    </row>
    <row r="30" spans="1:16" ht="20.25" customHeight="1" x14ac:dyDescent="0.25">
      <c r="A30" s="325"/>
      <c r="B30" s="324"/>
      <c r="C30" s="28" t="s">
        <v>51</v>
      </c>
      <c r="D30" s="28">
        <v>1</v>
      </c>
      <c r="E30" s="28">
        <v>4</v>
      </c>
      <c r="F30" s="28">
        <f>D30*E30</f>
        <v>4</v>
      </c>
      <c r="G30" s="25"/>
      <c r="H30" s="51">
        <f t="shared" ref="H30:O30" si="9">$F$30*H10</f>
        <v>44</v>
      </c>
      <c r="I30" s="51">
        <f t="shared" si="9"/>
        <v>88</v>
      </c>
      <c r="J30" s="51">
        <f t="shared" si="9"/>
        <v>88</v>
      </c>
      <c r="K30" s="51">
        <f t="shared" si="9"/>
        <v>88</v>
      </c>
      <c r="L30" s="51">
        <f t="shared" si="9"/>
        <v>80</v>
      </c>
      <c r="M30" s="51">
        <f t="shared" si="9"/>
        <v>76</v>
      </c>
      <c r="N30" s="51">
        <f t="shared" si="9"/>
        <v>80</v>
      </c>
      <c r="O30" s="51">
        <f t="shared" si="9"/>
        <v>92</v>
      </c>
      <c r="P30" s="22">
        <f>SUM(H30:O30)</f>
        <v>636</v>
      </c>
    </row>
    <row r="31" spans="1:16" x14ac:dyDescent="0.25">
      <c r="A31" s="325">
        <f t="shared" ref="A31" si="10">1+A29</f>
        <v>7</v>
      </c>
      <c r="B31" s="323" t="s">
        <v>87</v>
      </c>
      <c r="C31" s="74" t="s">
        <v>13</v>
      </c>
      <c r="D31" s="3"/>
      <c r="E31" s="3"/>
      <c r="F31" s="3"/>
      <c r="G31" s="26"/>
      <c r="H31" s="140"/>
      <c r="I31" s="140"/>
      <c r="J31" s="140"/>
      <c r="K31" s="140"/>
      <c r="L31" s="140"/>
      <c r="M31" s="140"/>
      <c r="N31" s="140"/>
      <c r="O31" s="140"/>
      <c r="P31" s="10"/>
    </row>
    <row r="32" spans="1:16" ht="24.75" customHeight="1" x14ac:dyDescent="0.25">
      <c r="A32" s="325"/>
      <c r="B32" s="324"/>
      <c r="C32" s="28" t="s">
        <v>51</v>
      </c>
      <c r="D32" s="28">
        <v>1</v>
      </c>
      <c r="E32" s="28">
        <v>4</v>
      </c>
      <c r="F32" s="28">
        <f>D32*E32</f>
        <v>4</v>
      </c>
      <c r="G32" s="25"/>
      <c r="H32" s="51">
        <f t="shared" ref="H32:O32" si="11">$F$32*H10</f>
        <v>44</v>
      </c>
      <c r="I32" s="51">
        <f t="shared" si="11"/>
        <v>88</v>
      </c>
      <c r="J32" s="51">
        <f t="shared" si="11"/>
        <v>88</v>
      </c>
      <c r="K32" s="51">
        <f t="shared" si="11"/>
        <v>88</v>
      </c>
      <c r="L32" s="51">
        <f t="shared" si="11"/>
        <v>80</v>
      </c>
      <c r="M32" s="51">
        <f t="shared" si="11"/>
        <v>76</v>
      </c>
      <c r="N32" s="51">
        <f t="shared" si="11"/>
        <v>80</v>
      </c>
      <c r="O32" s="51">
        <f t="shared" si="11"/>
        <v>92</v>
      </c>
      <c r="P32" s="22">
        <f>SUM(H32:O32)</f>
        <v>636</v>
      </c>
    </row>
    <row r="33" spans="1:16" x14ac:dyDescent="0.25">
      <c r="A33" s="81"/>
      <c r="B33" s="20"/>
      <c r="C33" s="3"/>
      <c r="D33" s="21"/>
      <c r="E33" s="21"/>
      <c r="F33" s="21"/>
      <c r="G33" s="25"/>
      <c r="H33" s="19"/>
      <c r="I33" s="19"/>
      <c r="J33" s="19"/>
      <c r="K33" s="19"/>
      <c r="L33" s="19"/>
      <c r="M33" s="19"/>
      <c r="N33" s="319" t="s">
        <v>153</v>
      </c>
      <c r="O33" s="320"/>
      <c r="P33" s="171">
        <f>SUM(P30:P32)</f>
        <v>1272</v>
      </c>
    </row>
    <row r="34" spans="1:16" ht="38.25" x14ac:dyDescent="0.25">
      <c r="A34" s="110" t="s">
        <v>76</v>
      </c>
      <c r="B34" s="118" t="s">
        <v>71</v>
      </c>
      <c r="C34" s="118" t="s">
        <v>1</v>
      </c>
      <c r="D34" s="109" t="s">
        <v>2</v>
      </c>
      <c r="E34" s="109" t="s">
        <v>3</v>
      </c>
      <c r="F34" s="109" t="s">
        <v>4</v>
      </c>
      <c r="G34" s="30"/>
      <c r="H34" s="110" t="s">
        <v>5</v>
      </c>
      <c r="I34" s="110" t="s">
        <v>6</v>
      </c>
      <c r="J34" s="110" t="s">
        <v>7</v>
      </c>
      <c r="K34" s="110" t="s">
        <v>8</v>
      </c>
      <c r="L34" s="110" t="s">
        <v>86</v>
      </c>
      <c r="M34" s="110" t="s">
        <v>85</v>
      </c>
      <c r="N34" s="110" t="s">
        <v>84</v>
      </c>
      <c r="O34" s="110" t="s">
        <v>83</v>
      </c>
      <c r="P34" s="109" t="s">
        <v>95</v>
      </c>
    </row>
    <row r="35" spans="1:16" ht="15" customHeight="1" x14ac:dyDescent="0.25">
      <c r="A35" s="328">
        <f>A31+1</f>
        <v>8</v>
      </c>
      <c r="B35" s="323" t="s">
        <v>88</v>
      </c>
      <c r="C35" s="74" t="s">
        <v>13</v>
      </c>
      <c r="D35" s="3"/>
      <c r="E35" s="3"/>
      <c r="F35" s="3"/>
      <c r="G35" s="26"/>
      <c r="H35" s="3"/>
      <c r="I35" s="3"/>
      <c r="J35" s="3"/>
      <c r="K35" s="3"/>
      <c r="L35" s="3"/>
      <c r="M35" s="3"/>
      <c r="N35" s="3"/>
      <c r="O35" s="3"/>
      <c r="P35" s="10"/>
    </row>
    <row r="36" spans="1:16" ht="27.75" customHeight="1" x14ac:dyDescent="0.25">
      <c r="A36" s="328"/>
      <c r="B36" s="324"/>
      <c r="C36" s="28" t="s">
        <v>51</v>
      </c>
      <c r="D36" s="28">
        <v>1</v>
      </c>
      <c r="E36" s="28">
        <v>4</v>
      </c>
      <c r="F36" s="28">
        <f>D36*E36</f>
        <v>4</v>
      </c>
      <c r="G36" s="25"/>
      <c r="H36" s="51">
        <f t="shared" ref="H36:O36" si="12">$F$36*H10</f>
        <v>44</v>
      </c>
      <c r="I36" s="51">
        <f t="shared" si="12"/>
        <v>88</v>
      </c>
      <c r="J36" s="51">
        <f t="shared" si="12"/>
        <v>88</v>
      </c>
      <c r="K36" s="51">
        <f t="shared" si="12"/>
        <v>88</v>
      </c>
      <c r="L36" s="51">
        <f t="shared" si="12"/>
        <v>80</v>
      </c>
      <c r="M36" s="51">
        <f t="shared" si="12"/>
        <v>76</v>
      </c>
      <c r="N36" s="51">
        <f t="shared" si="12"/>
        <v>80</v>
      </c>
      <c r="O36" s="51">
        <f t="shared" si="12"/>
        <v>92</v>
      </c>
      <c r="P36" s="22">
        <f>SUM(H36:O36)</f>
        <v>636</v>
      </c>
    </row>
    <row r="37" spans="1:16" x14ac:dyDescent="0.25">
      <c r="A37" s="81"/>
      <c r="B37" s="7"/>
      <c r="C37" s="3"/>
      <c r="D37" s="21"/>
      <c r="E37" s="21"/>
      <c r="F37" s="21"/>
      <c r="G37" s="25"/>
      <c r="H37" s="19"/>
      <c r="I37" s="19"/>
      <c r="J37" s="19"/>
      <c r="K37" s="19"/>
      <c r="L37" s="19"/>
      <c r="M37" s="19"/>
      <c r="N37" s="326" t="s">
        <v>173</v>
      </c>
      <c r="O37" s="327"/>
      <c r="P37" s="110">
        <f>SUM(P34:P36)</f>
        <v>636</v>
      </c>
    </row>
    <row r="38" spans="1:16" ht="38.25" x14ac:dyDescent="0.25">
      <c r="A38" s="96" t="s">
        <v>76</v>
      </c>
      <c r="B38" s="139" t="s">
        <v>89</v>
      </c>
      <c r="C38" s="139" t="s">
        <v>1</v>
      </c>
      <c r="D38" s="137" t="s">
        <v>2</v>
      </c>
      <c r="E38" s="137" t="s">
        <v>3</v>
      </c>
      <c r="F38" s="137" t="s">
        <v>4</v>
      </c>
      <c r="G38" s="30"/>
      <c r="H38" s="96" t="s">
        <v>5</v>
      </c>
      <c r="I38" s="96" t="s">
        <v>6</v>
      </c>
      <c r="J38" s="96" t="s">
        <v>7</v>
      </c>
      <c r="K38" s="96" t="s">
        <v>8</v>
      </c>
      <c r="L38" s="96" t="s">
        <v>86</v>
      </c>
      <c r="M38" s="96" t="s">
        <v>85</v>
      </c>
      <c r="N38" s="96" t="s">
        <v>84</v>
      </c>
      <c r="O38" s="96" t="s">
        <v>83</v>
      </c>
      <c r="P38" s="137" t="s">
        <v>95</v>
      </c>
    </row>
    <row r="39" spans="1:16" ht="15.75" customHeight="1" x14ac:dyDescent="0.25">
      <c r="A39" s="328">
        <f>A35+1</f>
        <v>9</v>
      </c>
      <c r="B39" s="323" t="s">
        <v>88</v>
      </c>
      <c r="C39" s="74" t="s">
        <v>13</v>
      </c>
      <c r="D39" s="3"/>
      <c r="E39" s="3"/>
      <c r="F39" s="3"/>
      <c r="G39" s="26"/>
      <c r="H39" s="3"/>
      <c r="I39" s="3"/>
      <c r="J39" s="3"/>
      <c r="K39" s="3"/>
      <c r="L39" s="3"/>
      <c r="M39" s="3"/>
      <c r="N39" s="3"/>
      <c r="O39" s="3"/>
      <c r="P39" s="10"/>
    </row>
    <row r="40" spans="1:16" ht="21.75" customHeight="1" x14ac:dyDescent="0.25">
      <c r="A40" s="328"/>
      <c r="B40" s="324"/>
      <c r="C40" s="27" t="s">
        <v>97</v>
      </c>
      <c r="D40" s="28">
        <v>2</v>
      </c>
      <c r="E40" s="28">
        <v>8</v>
      </c>
      <c r="F40" s="28">
        <f>D40*E40</f>
        <v>16</v>
      </c>
      <c r="G40" s="25"/>
      <c r="H40" s="51">
        <f t="shared" ref="H40:O40" si="13">$F$40*H10</f>
        <v>176</v>
      </c>
      <c r="I40" s="51">
        <f t="shared" si="13"/>
        <v>352</v>
      </c>
      <c r="J40" s="51">
        <f t="shared" si="13"/>
        <v>352</v>
      </c>
      <c r="K40" s="51">
        <f t="shared" si="13"/>
        <v>352</v>
      </c>
      <c r="L40" s="51">
        <f t="shared" si="13"/>
        <v>320</v>
      </c>
      <c r="M40" s="51">
        <f t="shared" si="13"/>
        <v>304</v>
      </c>
      <c r="N40" s="51">
        <f t="shared" si="13"/>
        <v>320</v>
      </c>
      <c r="O40" s="51">
        <f t="shared" si="13"/>
        <v>368</v>
      </c>
      <c r="P40" s="22">
        <f>SUM(H40:O40)</f>
        <v>2544</v>
      </c>
    </row>
    <row r="41" spans="1:16" x14ac:dyDescent="0.25">
      <c r="A41" s="81"/>
      <c r="B41" s="7"/>
      <c r="C41" s="3"/>
      <c r="D41" s="21"/>
      <c r="E41" s="21"/>
      <c r="F41" s="21"/>
      <c r="G41" s="25"/>
      <c r="H41" s="19"/>
      <c r="I41" s="19"/>
      <c r="J41" s="19"/>
      <c r="K41" s="19"/>
      <c r="L41" s="19"/>
      <c r="M41" s="19"/>
      <c r="N41" s="321" t="s">
        <v>152</v>
      </c>
      <c r="O41" s="322"/>
      <c r="P41" s="171">
        <f>SUM(P38:P40)</f>
        <v>2544</v>
      </c>
    </row>
    <row r="42" spans="1:16" ht="38.25" x14ac:dyDescent="0.25">
      <c r="A42" s="112" t="s">
        <v>76</v>
      </c>
      <c r="B42" s="119" t="s">
        <v>65</v>
      </c>
      <c r="C42" s="119" t="s">
        <v>1</v>
      </c>
      <c r="D42" s="111" t="s">
        <v>2</v>
      </c>
      <c r="E42" s="111" t="s">
        <v>3</v>
      </c>
      <c r="F42" s="111" t="s">
        <v>4</v>
      </c>
      <c r="G42" s="30"/>
      <c r="H42" s="112" t="s">
        <v>5</v>
      </c>
      <c r="I42" s="112" t="s">
        <v>6</v>
      </c>
      <c r="J42" s="112" t="s">
        <v>7</v>
      </c>
      <c r="K42" s="112" t="s">
        <v>8</v>
      </c>
      <c r="L42" s="112" t="s">
        <v>86</v>
      </c>
      <c r="M42" s="112" t="s">
        <v>85</v>
      </c>
      <c r="N42" s="112" t="s">
        <v>84</v>
      </c>
      <c r="O42" s="112" t="s">
        <v>83</v>
      </c>
      <c r="P42" s="111" t="s">
        <v>95</v>
      </c>
    </row>
    <row r="43" spans="1:16" ht="20.25" customHeight="1" x14ac:dyDescent="0.25">
      <c r="A43" s="325">
        <f>1+A39</f>
        <v>10</v>
      </c>
      <c r="B43" s="323" t="s">
        <v>80</v>
      </c>
      <c r="C43" s="73" t="s">
        <v>13</v>
      </c>
      <c r="D43" s="3"/>
      <c r="E43" s="3"/>
      <c r="F43" s="3"/>
      <c r="G43" s="24"/>
      <c r="H43" s="4"/>
      <c r="I43" s="4"/>
      <c r="J43" s="4"/>
      <c r="K43" s="4"/>
      <c r="L43" s="4"/>
      <c r="M43" s="4"/>
      <c r="N43" s="4"/>
      <c r="O43" s="4"/>
      <c r="P43" s="5"/>
    </row>
    <row r="44" spans="1:16" ht="20.25" customHeight="1" x14ac:dyDescent="0.25">
      <c r="A44" s="325"/>
      <c r="B44" s="324"/>
      <c r="C44" s="27" t="s">
        <v>97</v>
      </c>
      <c r="D44" s="28">
        <v>1</v>
      </c>
      <c r="E44" s="28">
        <v>8</v>
      </c>
      <c r="F44" s="28">
        <f>D44*E44</f>
        <v>8</v>
      </c>
      <c r="G44" s="24"/>
      <c r="H44" s="136">
        <f t="shared" ref="H44:O44" si="14">$F$44*H10</f>
        <v>88</v>
      </c>
      <c r="I44" s="136">
        <f t="shared" si="14"/>
        <v>176</v>
      </c>
      <c r="J44" s="136">
        <f t="shared" si="14"/>
        <v>176</v>
      </c>
      <c r="K44" s="136">
        <f t="shared" si="14"/>
        <v>176</v>
      </c>
      <c r="L44" s="136">
        <f t="shared" si="14"/>
        <v>160</v>
      </c>
      <c r="M44" s="136">
        <f t="shared" si="14"/>
        <v>152</v>
      </c>
      <c r="N44" s="136">
        <f t="shared" si="14"/>
        <v>160</v>
      </c>
      <c r="O44" s="136">
        <f t="shared" si="14"/>
        <v>184</v>
      </c>
      <c r="P44" s="22">
        <f>SUM(H44:O44)</f>
        <v>1272</v>
      </c>
    </row>
    <row r="45" spans="1:16" ht="15.75" customHeight="1" x14ac:dyDescent="0.25">
      <c r="A45" s="325">
        <f t="shared" ref="A45" si="15">1+A43</f>
        <v>11</v>
      </c>
      <c r="B45" s="323" t="s">
        <v>90</v>
      </c>
      <c r="C45" s="73" t="s">
        <v>13</v>
      </c>
      <c r="D45" s="3"/>
      <c r="E45" s="3"/>
      <c r="F45" s="3"/>
      <c r="G45" s="24"/>
      <c r="H45" s="140"/>
      <c r="I45" s="140"/>
      <c r="J45" s="140"/>
      <c r="K45" s="140"/>
      <c r="L45" s="140"/>
      <c r="M45" s="140"/>
      <c r="N45" s="140"/>
      <c r="O45" s="140"/>
      <c r="P45" s="5"/>
    </row>
    <row r="46" spans="1:16" ht="19.5" customHeight="1" x14ac:dyDescent="0.25">
      <c r="A46" s="325"/>
      <c r="B46" s="324"/>
      <c r="C46" s="27" t="s">
        <v>97</v>
      </c>
      <c r="D46" s="28">
        <v>1</v>
      </c>
      <c r="E46" s="28">
        <v>8</v>
      </c>
      <c r="F46" s="28">
        <f>D46*E46</f>
        <v>8</v>
      </c>
      <c r="G46" s="24"/>
      <c r="H46" s="136">
        <f t="shared" ref="H46:O46" si="16">$F$46*H10</f>
        <v>88</v>
      </c>
      <c r="I46" s="136">
        <f t="shared" si="16"/>
        <v>176</v>
      </c>
      <c r="J46" s="136">
        <f t="shared" si="16"/>
        <v>176</v>
      </c>
      <c r="K46" s="136">
        <f t="shared" si="16"/>
        <v>176</v>
      </c>
      <c r="L46" s="136">
        <f t="shared" si="16"/>
        <v>160</v>
      </c>
      <c r="M46" s="136">
        <f t="shared" si="16"/>
        <v>152</v>
      </c>
      <c r="N46" s="136">
        <f t="shared" si="16"/>
        <v>160</v>
      </c>
      <c r="O46" s="136">
        <f t="shared" si="16"/>
        <v>184</v>
      </c>
      <c r="P46" s="22">
        <f>SUM(H46:O46)</f>
        <v>1272</v>
      </c>
    </row>
    <row r="47" spans="1:16" x14ac:dyDescent="0.25">
      <c r="A47" s="81"/>
      <c r="B47" s="20"/>
      <c r="C47" s="3"/>
      <c r="D47" s="21"/>
      <c r="E47" s="21"/>
      <c r="F47" s="21"/>
      <c r="G47" s="25"/>
      <c r="H47" s="19"/>
      <c r="I47" s="19"/>
      <c r="J47" s="19"/>
      <c r="K47" s="19"/>
      <c r="L47" s="19"/>
      <c r="M47" s="19"/>
      <c r="N47" s="332" t="s">
        <v>128</v>
      </c>
      <c r="O47" s="333"/>
      <c r="P47" s="171">
        <f>SUM(P44:P46)</f>
        <v>2544</v>
      </c>
    </row>
    <row r="48" spans="1:16" s="61" customFormat="1" x14ac:dyDescent="0.25">
      <c r="A48" s="176"/>
      <c r="B48" s="180"/>
      <c r="C48" s="3"/>
      <c r="D48" s="173">
        <f>SUM(D30:D47)</f>
        <v>7</v>
      </c>
      <c r="E48" s="173"/>
      <c r="F48" s="173"/>
      <c r="G48" s="25"/>
      <c r="H48" s="19"/>
      <c r="I48" s="19"/>
      <c r="J48" s="19"/>
      <c r="K48" s="19"/>
      <c r="L48" s="19"/>
      <c r="M48" s="19"/>
      <c r="N48" s="330" t="s">
        <v>171</v>
      </c>
      <c r="O48" s="331"/>
      <c r="P48" s="171">
        <f>P23+P33+P37+P41+P47</f>
        <v>11448</v>
      </c>
    </row>
    <row r="49" spans="1:18" s="61" customFormat="1" x14ac:dyDescent="0.25">
      <c r="A49" s="41"/>
      <c r="B49" s="17"/>
      <c r="C49" s="14"/>
      <c r="D49" s="42"/>
      <c r="E49" s="42"/>
      <c r="F49" s="42"/>
      <c r="G49" s="234"/>
      <c r="H49" s="43"/>
      <c r="I49" s="43"/>
      <c r="J49" s="43"/>
      <c r="K49" s="43"/>
      <c r="L49" s="43"/>
      <c r="M49" s="43"/>
      <c r="N49" s="233"/>
      <c r="O49" s="233"/>
      <c r="P49" s="233"/>
      <c r="R49" s="94"/>
    </row>
    <row r="50" spans="1:18" s="61" customFormat="1" x14ac:dyDescent="0.25">
      <c r="A50" s="41"/>
      <c r="B50" s="17"/>
      <c r="C50" s="14"/>
      <c r="D50" s="42"/>
      <c r="E50" s="42"/>
      <c r="F50" s="42"/>
      <c r="G50" s="234"/>
      <c r="H50" s="43"/>
      <c r="I50" s="43"/>
      <c r="J50" s="43"/>
      <c r="K50" s="43"/>
      <c r="L50" s="43"/>
      <c r="M50" s="43"/>
      <c r="N50" s="233"/>
      <c r="O50" s="233"/>
      <c r="P50" s="233"/>
    </row>
    <row r="51" spans="1:18" s="61" customFormat="1" x14ac:dyDescent="0.25">
      <c r="A51" s="41"/>
      <c r="B51" s="17"/>
      <c r="C51" s="14"/>
      <c r="D51" s="42"/>
      <c r="E51" s="42"/>
      <c r="F51" s="42"/>
      <c r="G51" s="234"/>
      <c r="H51" s="43"/>
      <c r="I51" s="43"/>
      <c r="J51" s="43"/>
      <c r="K51" s="43"/>
      <c r="L51" s="43"/>
      <c r="M51" s="43"/>
      <c r="N51" s="233"/>
      <c r="O51" s="233"/>
      <c r="P51" s="233"/>
    </row>
    <row r="52" spans="1:18" s="61" customFormat="1" x14ac:dyDescent="0.25">
      <c r="A52" s="41"/>
      <c r="B52" s="17"/>
      <c r="C52" s="14"/>
      <c r="D52" s="42"/>
      <c r="E52" s="42"/>
      <c r="F52" s="42"/>
      <c r="G52" s="234"/>
      <c r="H52" s="43"/>
      <c r="I52" s="43"/>
      <c r="J52" s="43"/>
      <c r="K52" s="43"/>
      <c r="L52" s="43"/>
      <c r="M52" s="43"/>
      <c r="N52" s="233"/>
      <c r="O52" s="233"/>
      <c r="P52" s="233"/>
    </row>
    <row r="53" spans="1:18" s="61" customFormat="1" x14ac:dyDescent="0.25">
      <c r="A53" s="41"/>
      <c r="B53" s="17"/>
      <c r="C53" s="14"/>
      <c r="D53" s="42"/>
      <c r="E53" s="42"/>
      <c r="F53" s="42"/>
      <c r="G53" s="234"/>
      <c r="H53" s="43"/>
      <c r="I53" s="43"/>
      <c r="J53" s="43"/>
      <c r="K53" s="43"/>
      <c r="L53" s="43"/>
      <c r="M53" s="43"/>
      <c r="N53" s="233"/>
      <c r="O53" s="233"/>
      <c r="P53" s="233"/>
    </row>
    <row r="54" spans="1:18" s="61" customFormat="1" x14ac:dyDescent="0.25">
      <c r="A54" s="41"/>
      <c r="B54" s="17"/>
      <c r="C54" s="14"/>
      <c r="D54" s="42"/>
      <c r="E54" s="42"/>
      <c r="F54" s="42"/>
      <c r="G54" s="234"/>
      <c r="H54" s="43"/>
      <c r="I54" s="43"/>
      <c r="J54" s="43"/>
      <c r="K54" s="43"/>
      <c r="L54" s="43"/>
      <c r="M54" s="43"/>
      <c r="N54" s="233"/>
      <c r="O54" s="233"/>
      <c r="P54" s="233"/>
    </row>
    <row r="55" spans="1:18" s="61" customFormat="1" x14ac:dyDescent="0.25">
      <c r="A55" s="41"/>
      <c r="B55" s="17"/>
      <c r="C55" s="14"/>
      <c r="D55" s="42"/>
      <c r="E55" s="42"/>
      <c r="F55" s="42"/>
      <c r="G55" s="234"/>
      <c r="H55" s="43"/>
      <c r="I55" s="43"/>
      <c r="J55" s="43"/>
      <c r="K55" s="43"/>
      <c r="L55" s="43"/>
      <c r="M55" s="43"/>
      <c r="N55" s="233"/>
      <c r="O55" s="233"/>
      <c r="P55" s="233"/>
    </row>
    <row r="56" spans="1:18" s="61" customFormat="1" x14ac:dyDescent="0.25">
      <c r="A56" s="41"/>
      <c r="B56" s="17"/>
      <c r="C56" s="14"/>
      <c r="D56" s="42"/>
      <c r="E56" s="42"/>
      <c r="F56" s="42"/>
      <c r="G56" s="234"/>
      <c r="H56" s="43"/>
      <c r="I56" s="43"/>
      <c r="J56" s="43"/>
      <c r="K56" s="43"/>
      <c r="L56" s="43"/>
      <c r="M56" s="43"/>
      <c r="N56" s="233"/>
      <c r="O56" s="233"/>
      <c r="P56" s="233"/>
    </row>
    <row r="57" spans="1:18" s="61" customFormat="1" x14ac:dyDescent="0.25">
      <c r="A57" s="41"/>
      <c r="B57" s="17"/>
      <c r="C57" s="14"/>
      <c r="D57" s="42"/>
      <c r="E57" s="42"/>
      <c r="F57" s="42"/>
      <c r="G57" s="234"/>
      <c r="H57" s="43"/>
      <c r="I57" s="43"/>
      <c r="J57" s="43"/>
      <c r="K57" s="43"/>
      <c r="L57" s="43"/>
      <c r="M57" s="43"/>
      <c r="N57" s="233"/>
      <c r="O57" s="233"/>
      <c r="P57" s="233"/>
    </row>
    <row r="58" spans="1:18" x14ac:dyDescent="0.25">
      <c r="A58" s="41"/>
      <c r="B58" s="17"/>
      <c r="C58" s="14"/>
      <c r="D58" s="42"/>
      <c r="E58" s="42"/>
      <c r="F58" s="42"/>
      <c r="G58" s="42"/>
      <c r="H58" s="43"/>
      <c r="I58" s="43"/>
      <c r="J58" s="43"/>
      <c r="K58" s="43"/>
      <c r="L58" s="43"/>
      <c r="M58" s="43"/>
      <c r="N58" s="43"/>
      <c r="O58" s="43"/>
      <c r="P58" s="43"/>
    </row>
    <row r="59" spans="1:18" ht="43.5" customHeight="1" x14ac:dyDescent="0.35">
      <c r="B59" s="43"/>
      <c r="C59" s="14"/>
      <c r="D59" s="14"/>
      <c r="E59" s="14"/>
      <c r="F59" s="14"/>
      <c r="G59" s="14"/>
      <c r="H59" s="334" t="s">
        <v>209</v>
      </c>
      <c r="I59" s="335"/>
      <c r="J59" s="335"/>
      <c r="K59" s="336"/>
      <c r="L59" s="14"/>
      <c r="M59" s="183"/>
    </row>
    <row r="60" spans="1:18" ht="28.5" customHeight="1" x14ac:dyDescent="0.25">
      <c r="B60" s="45"/>
      <c r="C60" s="14"/>
      <c r="D60" s="14"/>
      <c r="E60" s="14"/>
      <c r="F60" s="14"/>
      <c r="G60" s="14"/>
      <c r="H60" s="247" t="s">
        <v>91</v>
      </c>
      <c r="I60" s="248"/>
      <c r="J60" s="262" t="s">
        <v>2</v>
      </c>
      <c r="K60" s="46" t="s">
        <v>96</v>
      </c>
    </row>
    <row r="61" spans="1:18" ht="30" customHeight="1" x14ac:dyDescent="0.25">
      <c r="B61" s="14"/>
      <c r="C61" s="14"/>
      <c r="D61" s="14"/>
      <c r="E61" s="14"/>
      <c r="F61" s="14"/>
      <c r="G61" s="14"/>
      <c r="H61" s="250" t="s">
        <v>0</v>
      </c>
      <c r="I61" s="251"/>
      <c r="J61" s="229">
        <f>D23</f>
        <v>5</v>
      </c>
      <c r="K61" s="47">
        <f>P23</f>
        <v>4452</v>
      </c>
    </row>
    <row r="62" spans="1:18" ht="15.75" x14ac:dyDescent="0.25">
      <c r="B62" s="14"/>
      <c r="C62" s="14"/>
      <c r="D62" s="14"/>
      <c r="E62" s="14"/>
      <c r="F62" s="14"/>
      <c r="G62" s="14"/>
      <c r="H62" s="252" t="s">
        <v>79</v>
      </c>
      <c r="I62" s="253"/>
      <c r="J62" s="229">
        <f>D30+D32</f>
        <v>2</v>
      </c>
      <c r="K62" s="93">
        <f>P33</f>
        <v>1272</v>
      </c>
    </row>
    <row r="63" spans="1:18" ht="15.75" x14ac:dyDescent="0.25">
      <c r="H63" s="254" t="s">
        <v>71</v>
      </c>
      <c r="I63" s="255"/>
      <c r="J63" s="229">
        <f>D36</f>
        <v>1</v>
      </c>
      <c r="K63" s="93">
        <f>P37</f>
        <v>636</v>
      </c>
    </row>
    <row r="64" spans="1:18" ht="15.75" x14ac:dyDescent="0.25">
      <c r="H64" s="256" t="s">
        <v>89</v>
      </c>
      <c r="I64" s="257"/>
      <c r="J64" s="229">
        <f>D40</f>
        <v>2</v>
      </c>
      <c r="K64" s="93">
        <f>P41</f>
        <v>2544</v>
      </c>
    </row>
    <row r="65" spans="8:11" ht="15.75" x14ac:dyDescent="0.25">
      <c r="H65" s="258" t="s">
        <v>65</v>
      </c>
      <c r="I65" s="259"/>
      <c r="J65" s="229">
        <f>D44+D46</f>
        <v>2</v>
      </c>
      <c r="K65" s="93">
        <f>P47</f>
        <v>2544</v>
      </c>
    </row>
    <row r="66" spans="8:11" ht="15.75" x14ac:dyDescent="0.25">
      <c r="H66" s="260" t="s">
        <v>133</v>
      </c>
      <c r="I66" s="261"/>
      <c r="J66" s="229">
        <f>SUM(J61:J65)</f>
        <v>12</v>
      </c>
      <c r="K66" s="129">
        <f>SUM(K61:K65)</f>
        <v>11448</v>
      </c>
    </row>
  </sheetData>
  <mergeCells count="35">
    <mergeCell ref="A1:P1"/>
    <mergeCell ref="A2:P2"/>
    <mergeCell ref="A3:P3"/>
    <mergeCell ref="B13:B14"/>
    <mergeCell ref="A13:A14"/>
    <mergeCell ref="A5:P5"/>
    <mergeCell ref="A7:P7"/>
    <mergeCell ref="F9:G9"/>
    <mergeCell ref="F10:G10"/>
    <mergeCell ref="N48:O48"/>
    <mergeCell ref="A45:A46"/>
    <mergeCell ref="B45:B46"/>
    <mergeCell ref="N47:O47"/>
    <mergeCell ref="H59:K59"/>
    <mergeCell ref="A43:A44"/>
    <mergeCell ref="B43:B44"/>
    <mergeCell ref="B17:B18"/>
    <mergeCell ref="A21:A22"/>
    <mergeCell ref="B21:B22"/>
    <mergeCell ref="A19:A20"/>
    <mergeCell ref="A39:A40"/>
    <mergeCell ref="B39:B40"/>
    <mergeCell ref="B35:B36"/>
    <mergeCell ref="B29:B30"/>
    <mergeCell ref="A29:A30"/>
    <mergeCell ref="B19:B20"/>
    <mergeCell ref="A17:A18"/>
    <mergeCell ref="B31:B32"/>
    <mergeCell ref="N33:O33"/>
    <mergeCell ref="N41:O41"/>
    <mergeCell ref="B15:B16"/>
    <mergeCell ref="A15:A16"/>
    <mergeCell ref="N37:O37"/>
    <mergeCell ref="A35:A36"/>
    <mergeCell ref="A31:A32"/>
  </mergeCells>
  <printOptions horizontalCentered="1" verticalCentered="1"/>
  <pageMargins left="0" right="0" top="0" bottom="0" header="0.31496062992125984" footer="0.31496062992125984"/>
  <pageSetup paperSize="5" scale="6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64"/>
  <sheetViews>
    <sheetView topLeftCell="D1" zoomScale="86" zoomScaleNormal="86" workbookViewId="0">
      <selection activeCell="K58" sqref="K58"/>
    </sheetView>
  </sheetViews>
  <sheetFormatPr baseColWidth="10" defaultRowHeight="15" x14ac:dyDescent="0.25"/>
  <cols>
    <col min="1" max="1" width="8.5703125" customWidth="1"/>
    <col min="2" max="2" width="25.85546875" customWidth="1"/>
    <col min="3" max="3" width="14.5703125" customWidth="1"/>
    <col min="6" max="6" width="14.5703125" customWidth="1"/>
    <col min="7" max="7" width="4.28515625" customWidth="1"/>
    <col min="8" max="8" width="12.85546875" customWidth="1"/>
    <col min="9" max="9" width="13.42578125" customWidth="1"/>
    <col min="10" max="10" width="13.28515625" customWidth="1"/>
    <col min="11" max="11" width="15.5703125" bestFit="1" customWidth="1"/>
    <col min="12" max="12" width="16.140625" customWidth="1"/>
    <col min="13" max="14" width="13.28515625" customWidth="1"/>
    <col min="15" max="15" width="13.140625" customWidth="1"/>
    <col min="16" max="16" width="13.5703125" customWidth="1"/>
    <col min="17" max="17" width="13.140625" customWidth="1"/>
    <col min="18" max="18" width="16.28515625" customWidth="1"/>
    <col min="19" max="19" width="15.5703125" customWidth="1"/>
  </cols>
  <sheetData>
    <row r="1" spans="1:20" ht="18" x14ac:dyDescent="0.25">
      <c r="A1" s="337" t="s">
        <v>92</v>
      </c>
      <c r="B1" s="337"/>
      <c r="C1" s="337"/>
      <c r="D1" s="337"/>
      <c r="E1" s="337"/>
      <c r="F1" s="337"/>
      <c r="G1" s="337"/>
      <c r="H1" s="337"/>
      <c r="I1" s="337"/>
      <c r="J1" s="337"/>
      <c r="K1" s="337"/>
      <c r="L1" s="337"/>
      <c r="M1" s="337"/>
      <c r="N1" s="337"/>
      <c r="O1" s="337"/>
      <c r="P1" s="337"/>
      <c r="Q1" s="337"/>
      <c r="R1" s="337"/>
      <c r="S1" s="337"/>
      <c r="T1" s="337"/>
    </row>
    <row r="2" spans="1:20" ht="15.75" x14ac:dyDescent="0.25">
      <c r="A2" s="338" t="s">
        <v>93</v>
      </c>
      <c r="B2" s="338"/>
      <c r="C2" s="338"/>
      <c r="D2" s="338"/>
      <c r="E2" s="338"/>
      <c r="F2" s="338"/>
      <c r="G2" s="338"/>
      <c r="H2" s="338"/>
      <c r="I2" s="338"/>
      <c r="J2" s="338"/>
      <c r="K2" s="338"/>
      <c r="L2" s="338"/>
      <c r="M2" s="338"/>
      <c r="N2" s="338"/>
      <c r="O2" s="338"/>
      <c r="P2" s="338"/>
      <c r="Q2" s="338"/>
      <c r="R2" s="338"/>
      <c r="S2" s="338"/>
      <c r="T2" s="338"/>
    </row>
    <row r="3" spans="1:20" x14ac:dyDescent="0.25">
      <c r="A3" s="339" t="s">
        <v>94</v>
      </c>
      <c r="B3" s="339"/>
      <c r="C3" s="339"/>
      <c r="D3" s="339"/>
      <c r="E3" s="339"/>
      <c r="F3" s="339"/>
      <c r="G3" s="339"/>
      <c r="H3" s="339"/>
      <c r="I3" s="339"/>
      <c r="J3" s="339"/>
      <c r="K3" s="339"/>
      <c r="L3" s="339"/>
      <c r="M3" s="339"/>
      <c r="N3" s="339"/>
      <c r="O3" s="339"/>
      <c r="P3" s="339"/>
      <c r="Q3" s="339"/>
      <c r="R3" s="339"/>
      <c r="S3" s="339"/>
      <c r="T3" s="339"/>
    </row>
    <row r="4" spans="1:20" ht="9.75" customHeight="1" x14ac:dyDescent="0.25">
      <c r="A4" s="37"/>
      <c r="B4" s="39"/>
      <c r="C4" s="39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  <c r="Q4" s="39"/>
      <c r="R4" s="39"/>
      <c r="S4" s="39"/>
      <c r="T4" s="39"/>
    </row>
    <row r="5" spans="1:20" ht="18.75" x14ac:dyDescent="0.3">
      <c r="A5" s="61"/>
      <c r="B5" s="340" t="s">
        <v>208</v>
      </c>
      <c r="C5" s="340"/>
      <c r="D5" s="340"/>
      <c r="E5" s="340"/>
      <c r="F5" s="340"/>
      <c r="G5" s="340"/>
      <c r="H5" s="340"/>
      <c r="I5" s="340"/>
      <c r="J5" s="340"/>
      <c r="K5" s="340"/>
      <c r="L5" s="340"/>
      <c r="M5" s="340"/>
      <c r="N5" s="340"/>
      <c r="O5" s="340"/>
      <c r="P5" s="340"/>
      <c r="Q5" s="340"/>
      <c r="R5" s="61"/>
      <c r="S5" s="61"/>
      <c r="T5" s="61"/>
    </row>
    <row r="6" spans="1:20" ht="9" customHeight="1" x14ac:dyDescent="0.25">
      <c r="A6" s="61"/>
      <c r="B6" s="61"/>
      <c r="C6" s="61"/>
      <c r="D6" s="61"/>
      <c r="E6" s="61"/>
      <c r="F6" s="61"/>
      <c r="G6" s="61"/>
      <c r="H6" s="61"/>
      <c r="I6" s="61"/>
      <c r="J6" s="61"/>
      <c r="K6" s="61"/>
      <c r="L6" s="61"/>
      <c r="M6" s="61"/>
      <c r="N6" s="61"/>
      <c r="O6" s="61"/>
      <c r="P6" s="61"/>
      <c r="Q6" s="61"/>
      <c r="R6" s="61"/>
      <c r="S6" s="61"/>
      <c r="T6" s="61"/>
    </row>
    <row r="7" spans="1:20" ht="21" x14ac:dyDescent="0.35">
      <c r="A7" s="341" t="s">
        <v>92</v>
      </c>
      <c r="B7" s="341"/>
      <c r="C7" s="341"/>
      <c r="D7" s="341"/>
      <c r="E7" s="341"/>
      <c r="F7" s="341"/>
      <c r="G7" s="341"/>
      <c r="H7" s="341"/>
      <c r="I7" s="341"/>
      <c r="J7" s="341"/>
      <c r="K7" s="341"/>
      <c r="L7" s="341"/>
      <c r="M7" s="341"/>
      <c r="N7" s="341"/>
      <c r="O7" s="341"/>
      <c r="P7" s="341"/>
      <c r="Q7" s="61"/>
      <c r="R7" s="61"/>
      <c r="S7" s="61"/>
      <c r="T7" s="61"/>
    </row>
    <row r="8" spans="1:20" ht="15.75" thickBot="1" x14ac:dyDescent="0.3">
      <c r="A8" s="349"/>
      <c r="B8" s="349"/>
      <c r="C8" s="349"/>
      <c r="D8" s="349"/>
      <c r="E8" s="349"/>
      <c r="F8" s="349"/>
      <c r="G8" s="349"/>
      <c r="H8" s="349"/>
      <c r="I8" s="349"/>
      <c r="J8" s="349"/>
      <c r="K8" s="349"/>
      <c r="L8" s="349"/>
      <c r="M8" s="349"/>
      <c r="N8" s="349"/>
      <c r="O8" s="349"/>
      <c r="P8" s="349"/>
      <c r="Q8" s="61"/>
      <c r="R8" s="61"/>
      <c r="S8" s="61"/>
      <c r="T8" s="61"/>
    </row>
    <row r="9" spans="1:20" ht="23.25" thickBot="1" x14ac:dyDescent="0.3">
      <c r="A9" s="61"/>
      <c r="B9" s="63"/>
      <c r="C9" s="61"/>
      <c r="D9" s="61"/>
      <c r="E9" s="61"/>
      <c r="F9" s="342" t="s">
        <v>101</v>
      </c>
      <c r="G9" s="343"/>
      <c r="H9" s="65" t="s">
        <v>5</v>
      </c>
      <c r="I9" s="65" t="s">
        <v>6</v>
      </c>
      <c r="J9" s="65" t="s">
        <v>7</v>
      </c>
      <c r="K9" s="65" t="s">
        <v>8</v>
      </c>
      <c r="L9" s="65" t="s">
        <v>86</v>
      </c>
      <c r="M9" s="65" t="s">
        <v>85</v>
      </c>
      <c r="N9" s="65" t="s">
        <v>84</v>
      </c>
      <c r="O9" s="65" t="s">
        <v>83</v>
      </c>
      <c r="P9" s="65" t="s">
        <v>194</v>
      </c>
      <c r="Q9" s="64"/>
      <c r="R9" s="61"/>
      <c r="S9" s="61"/>
      <c r="T9" s="61"/>
    </row>
    <row r="10" spans="1:20" x14ac:dyDescent="0.25">
      <c r="A10" s="61"/>
      <c r="B10" s="63"/>
      <c r="C10" s="61"/>
      <c r="D10" s="61"/>
      <c r="E10" s="61"/>
      <c r="F10" s="344" t="s">
        <v>102</v>
      </c>
      <c r="G10" s="369"/>
      <c r="H10" s="66">
        <v>11</v>
      </c>
      <c r="I10" s="66">
        <v>22</v>
      </c>
      <c r="J10" s="66">
        <v>22</v>
      </c>
      <c r="K10" s="66">
        <v>22</v>
      </c>
      <c r="L10" s="66">
        <v>20</v>
      </c>
      <c r="M10" s="66">
        <v>19</v>
      </c>
      <c r="N10" s="145">
        <v>20</v>
      </c>
      <c r="O10" s="66">
        <v>23</v>
      </c>
      <c r="P10" s="147">
        <f>SUM(H10:O10)</f>
        <v>159</v>
      </c>
      <c r="Q10" s="64"/>
      <c r="R10" s="61"/>
      <c r="S10" s="61"/>
      <c r="T10" s="61"/>
    </row>
    <row r="11" spans="1:20" x14ac:dyDescent="0.25">
      <c r="A11" s="61"/>
      <c r="B11" s="63"/>
      <c r="C11" s="61"/>
      <c r="D11" s="61"/>
      <c r="E11" s="61"/>
      <c r="F11" s="370" t="s">
        <v>103</v>
      </c>
      <c r="G11" s="371"/>
      <c r="H11" s="68">
        <v>2</v>
      </c>
      <c r="I11" s="68">
        <v>4</v>
      </c>
      <c r="J11" s="68">
        <v>5</v>
      </c>
      <c r="K11" s="68">
        <v>4</v>
      </c>
      <c r="L11" s="68">
        <v>4</v>
      </c>
      <c r="M11" s="68">
        <v>5</v>
      </c>
      <c r="N11" s="68">
        <v>4</v>
      </c>
      <c r="O11" s="68">
        <v>3</v>
      </c>
      <c r="P11" s="147">
        <f>SUM(H11:O11)</f>
        <v>31</v>
      </c>
      <c r="Q11" s="64"/>
      <c r="R11" s="61"/>
      <c r="S11" s="61"/>
      <c r="T11" s="61"/>
    </row>
    <row r="12" spans="1:20" s="61" customFormat="1" x14ac:dyDescent="0.25">
      <c r="B12" s="63"/>
      <c r="F12" s="372" t="s">
        <v>117</v>
      </c>
      <c r="G12" s="372"/>
      <c r="H12" s="147">
        <v>2</v>
      </c>
      <c r="I12" s="147">
        <v>4</v>
      </c>
      <c r="J12" s="147">
        <v>5</v>
      </c>
      <c r="K12" s="147">
        <v>4</v>
      </c>
      <c r="L12" s="147">
        <v>5</v>
      </c>
      <c r="M12" s="147">
        <v>4</v>
      </c>
      <c r="N12" s="147">
        <v>4</v>
      </c>
      <c r="O12" s="147">
        <v>5</v>
      </c>
      <c r="P12" s="147">
        <f>SUM(H12:O12)</f>
        <v>33</v>
      </c>
      <c r="Q12" s="64"/>
    </row>
    <row r="13" spans="1:20" x14ac:dyDescent="0.25">
      <c r="A13" s="61"/>
      <c r="B13" s="61"/>
      <c r="C13" s="61"/>
      <c r="D13" s="61"/>
      <c r="E13" s="61"/>
      <c r="F13" s="61"/>
      <c r="G13" s="61"/>
      <c r="H13" s="61"/>
      <c r="I13" s="61"/>
      <c r="J13" s="61"/>
      <c r="K13" s="61"/>
      <c r="L13" s="61"/>
      <c r="M13" s="61"/>
      <c r="N13" s="61"/>
      <c r="O13" s="61"/>
      <c r="P13" s="61"/>
      <c r="Q13" s="61"/>
      <c r="R13" s="61"/>
      <c r="S13" s="61"/>
      <c r="T13" s="61"/>
    </row>
    <row r="14" spans="1:20" ht="38.25" x14ac:dyDescent="0.25">
      <c r="A14" s="95" t="s">
        <v>76</v>
      </c>
      <c r="B14" s="29" t="s">
        <v>0</v>
      </c>
      <c r="C14" s="29" t="s">
        <v>1</v>
      </c>
      <c r="D14" s="98" t="s">
        <v>2</v>
      </c>
      <c r="E14" s="98" t="s">
        <v>3</v>
      </c>
      <c r="F14" s="98" t="s">
        <v>4</v>
      </c>
      <c r="G14" s="98"/>
      <c r="H14" s="99" t="s">
        <v>5</v>
      </c>
      <c r="I14" s="99" t="s">
        <v>6</v>
      </c>
      <c r="J14" s="99" t="s">
        <v>7</v>
      </c>
      <c r="K14" s="99" t="s">
        <v>8</v>
      </c>
      <c r="L14" s="99" t="s">
        <v>86</v>
      </c>
      <c r="M14" s="99" t="s">
        <v>85</v>
      </c>
      <c r="N14" s="99" t="s">
        <v>84</v>
      </c>
      <c r="O14" s="99" t="s">
        <v>83</v>
      </c>
      <c r="P14" s="98" t="s">
        <v>95</v>
      </c>
      <c r="Q14" s="61"/>
    </row>
    <row r="15" spans="1:20" x14ac:dyDescent="0.25">
      <c r="A15" s="368">
        <v>1</v>
      </c>
      <c r="B15" s="373" t="s">
        <v>110</v>
      </c>
      <c r="C15" s="52" t="s">
        <v>13</v>
      </c>
      <c r="D15" s="4"/>
      <c r="E15" s="4"/>
      <c r="F15" s="4"/>
      <c r="G15" s="30"/>
      <c r="H15" s="4"/>
      <c r="I15" s="4"/>
      <c r="J15" s="4"/>
      <c r="K15" s="4"/>
      <c r="L15" s="4"/>
      <c r="M15" s="4"/>
      <c r="N15" s="4"/>
      <c r="O15" s="4"/>
      <c r="P15" s="5"/>
      <c r="Q15" s="61"/>
    </row>
    <row r="16" spans="1:20" x14ac:dyDescent="0.25">
      <c r="A16" s="368"/>
      <c r="B16" s="361"/>
      <c r="C16" s="3" t="s">
        <v>51</v>
      </c>
      <c r="D16" s="3">
        <v>1</v>
      </c>
      <c r="E16" s="3">
        <v>4</v>
      </c>
      <c r="F16" s="3">
        <f>$D$16*E16</f>
        <v>4</v>
      </c>
      <c r="G16" s="30"/>
      <c r="H16" s="74">
        <f t="shared" ref="H16:O16" si="0">$F$16*H10</f>
        <v>44</v>
      </c>
      <c r="I16" s="74">
        <f t="shared" si="0"/>
        <v>88</v>
      </c>
      <c r="J16" s="74">
        <f t="shared" si="0"/>
        <v>88</v>
      </c>
      <c r="K16" s="74">
        <f t="shared" si="0"/>
        <v>88</v>
      </c>
      <c r="L16" s="74">
        <f t="shared" si="0"/>
        <v>80</v>
      </c>
      <c r="M16" s="74">
        <f t="shared" si="0"/>
        <v>76</v>
      </c>
      <c r="N16" s="74">
        <f t="shared" si="0"/>
        <v>80</v>
      </c>
      <c r="O16" s="74">
        <f t="shared" si="0"/>
        <v>92</v>
      </c>
      <c r="P16" s="142">
        <f>SUM(H16:O16)</f>
        <v>636</v>
      </c>
      <c r="Q16" s="61"/>
    </row>
    <row r="17" spans="1:17" x14ac:dyDescent="0.25">
      <c r="A17" s="368">
        <f>1+A15</f>
        <v>2</v>
      </c>
      <c r="B17" s="373" t="s">
        <v>111</v>
      </c>
      <c r="C17" s="52" t="s">
        <v>13</v>
      </c>
      <c r="D17" s="3"/>
      <c r="E17" s="3"/>
      <c r="F17" s="3"/>
      <c r="G17" s="30"/>
      <c r="H17" s="28"/>
      <c r="I17" s="28"/>
      <c r="J17" s="28"/>
      <c r="K17" s="28"/>
      <c r="L17" s="28"/>
      <c r="M17" s="28"/>
      <c r="N17" s="28"/>
      <c r="O17" s="28"/>
      <c r="P17" s="146"/>
      <c r="Q17" s="61"/>
    </row>
    <row r="18" spans="1:17" x14ac:dyDescent="0.25">
      <c r="A18" s="368"/>
      <c r="B18" s="361"/>
      <c r="C18" s="91" t="s">
        <v>19</v>
      </c>
      <c r="D18" s="3">
        <v>1</v>
      </c>
      <c r="E18" s="3">
        <v>3</v>
      </c>
      <c r="F18" s="3">
        <f>D18*E18</f>
        <v>3</v>
      </c>
      <c r="G18" s="30"/>
      <c r="H18" s="74">
        <f t="shared" ref="H18:O18" si="1">$F$18*H10</f>
        <v>33</v>
      </c>
      <c r="I18" s="74">
        <f t="shared" si="1"/>
        <v>66</v>
      </c>
      <c r="J18" s="74">
        <f t="shared" si="1"/>
        <v>66</v>
      </c>
      <c r="K18" s="74">
        <f t="shared" si="1"/>
        <v>66</v>
      </c>
      <c r="L18" s="74">
        <f t="shared" si="1"/>
        <v>60</v>
      </c>
      <c r="M18" s="74">
        <f t="shared" si="1"/>
        <v>57</v>
      </c>
      <c r="N18" s="74">
        <f t="shared" si="1"/>
        <v>60</v>
      </c>
      <c r="O18" s="74">
        <f t="shared" si="1"/>
        <v>69</v>
      </c>
      <c r="P18" s="142">
        <f>SUM(H18:O18)</f>
        <v>477</v>
      </c>
      <c r="Q18" s="61"/>
    </row>
    <row r="19" spans="1:17" x14ac:dyDescent="0.25">
      <c r="A19" s="359">
        <f t="shared" ref="A19" si="2">1+A17</f>
        <v>3</v>
      </c>
      <c r="B19" s="323" t="s">
        <v>112</v>
      </c>
      <c r="C19" s="52" t="s">
        <v>13</v>
      </c>
      <c r="D19" s="3"/>
      <c r="E19" s="3"/>
      <c r="F19" s="3"/>
      <c r="G19" s="30"/>
      <c r="H19" s="28"/>
      <c r="I19" s="28"/>
      <c r="J19" s="28"/>
      <c r="K19" s="28"/>
      <c r="L19" s="28"/>
      <c r="M19" s="28"/>
      <c r="N19" s="28"/>
      <c r="O19" s="28"/>
      <c r="P19" s="146"/>
      <c r="Q19" s="61"/>
    </row>
    <row r="20" spans="1:17" x14ac:dyDescent="0.25">
      <c r="A20" s="360"/>
      <c r="B20" s="358"/>
      <c r="C20" s="3" t="s">
        <v>74</v>
      </c>
      <c r="D20" s="3">
        <v>2</v>
      </c>
      <c r="E20" s="3">
        <v>8</v>
      </c>
      <c r="F20" s="3">
        <f>D20*E20</f>
        <v>16</v>
      </c>
      <c r="G20" s="30"/>
      <c r="H20" s="74">
        <f t="shared" ref="H20:O20" si="3">$F$20*H10</f>
        <v>176</v>
      </c>
      <c r="I20" s="74">
        <f t="shared" si="3"/>
        <v>352</v>
      </c>
      <c r="J20" s="74">
        <f t="shared" si="3"/>
        <v>352</v>
      </c>
      <c r="K20" s="74">
        <f t="shared" si="3"/>
        <v>352</v>
      </c>
      <c r="L20" s="74">
        <f t="shared" si="3"/>
        <v>320</v>
      </c>
      <c r="M20" s="74">
        <f t="shared" si="3"/>
        <v>304</v>
      </c>
      <c r="N20" s="74">
        <f t="shared" si="3"/>
        <v>320</v>
      </c>
      <c r="O20" s="74">
        <f t="shared" si="3"/>
        <v>368</v>
      </c>
      <c r="P20" s="142">
        <f>SUM(H20:O20)</f>
        <v>2544</v>
      </c>
      <c r="Q20" s="61"/>
    </row>
    <row r="21" spans="1:17" s="61" customFormat="1" x14ac:dyDescent="0.25">
      <c r="A21" s="361"/>
      <c r="B21" s="329"/>
      <c r="C21" s="3" t="s">
        <v>75</v>
      </c>
      <c r="D21" s="3">
        <v>1</v>
      </c>
      <c r="E21" s="3">
        <v>4</v>
      </c>
      <c r="F21" s="3">
        <f>D21*E21</f>
        <v>4</v>
      </c>
      <c r="G21" s="30"/>
      <c r="H21" s="74">
        <f t="shared" ref="H21:O21" si="4">$F$21*H10</f>
        <v>44</v>
      </c>
      <c r="I21" s="74">
        <f t="shared" si="4"/>
        <v>88</v>
      </c>
      <c r="J21" s="74">
        <f t="shared" si="4"/>
        <v>88</v>
      </c>
      <c r="K21" s="74">
        <f t="shared" si="4"/>
        <v>88</v>
      </c>
      <c r="L21" s="74">
        <f t="shared" si="4"/>
        <v>80</v>
      </c>
      <c r="M21" s="74">
        <f t="shared" si="4"/>
        <v>76</v>
      </c>
      <c r="N21" s="74">
        <f t="shared" si="4"/>
        <v>80</v>
      </c>
      <c r="O21" s="74">
        <f t="shared" si="4"/>
        <v>92</v>
      </c>
      <c r="P21" s="142">
        <f>SUM(H21:O21)</f>
        <v>636</v>
      </c>
    </row>
    <row r="22" spans="1:17" ht="16.5" customHeight="1" x14ac:dyDescent="0.25">
      <c r="A22" s="368">
        <f>1+A19</f>
        <v>4</v>
      </c>
      <c r="B22" s="323" t="s">
        <v>113</v>
      </c>
      <c r="C22" s="51" t="s">
        <v>13</v>
      </c>
      <c r="D22" s="3"/>
      <c r="E22" s="3"/>
      <c r="F22" s="3"/>
      <c r="G22" s="30"/>
      <c r="H22" s="28"/>
      <c r="I22" s="28"/>
      <c r="J22" s="28"/>
      <c r="K22" s="28"/>
      <c r="L22" s="28"/>
      <c r="M22" s="28"/>
      <c r="N22" s="28"/>
      <c r="O22" s="28"/>
      <c r="P22" s="146"/>
      <c r="Q22" s="61"/>
    </row>
    <row r="23" spans="1:17" x14ac:dyDescent="0.25">
      <c r="A23" s="368"/>
      <c r="B23" s="329"/>
      <c r="C23" s="91" t="s">
        <v>19</v>
      </c>
      <c r="D23" s="3">
        <v>1</v>
      </c>
      <c r="E23" s="3">
        <v>3</v>
      </c>
      <c r="F23" s="3">
        <f>D23*E23</f>
        <v>3</v>
      </c>
      <c r="G23" s="30"/>
      <c r="H23" s="74">
        <f t="shared" ref="H23:O23" si="5">$F$23*H10</f>
        <v>33</v>
      </c>
      <c r="I23" s="74">
        <f t="shared" si="5"/>
        <v>66</v>
      </c>
      <c r="J23" s="74">
        <f t="shared" si="5"/>
        <v>66</v>
      </c>
      <c r="K23" s="74">
        <f t="shared" si="5"/>
        <v>66</v>
      </c>
      <c r="L23" s="74">
        <f t="shared" si="5"/>
        <v>60</v>
      </c>
      <c r="M23" s="74">
        <f t="shared" si="5"/>
        <v>57</v>
      </c>
      <c r="N23" s="74">
        <f t="shared" si="5"/>
        <v>60</v>
      </c>
      <c r="O23" s="74">
        <f t="shared" si="5"/>
        <v>69</v>
      </c>
      <c r="P23" s="142">
        <f>SUM(H23:O23)</f>
        <v>477</v>
      </c>
      <c r="Q23" s="61"/>
    </row>
    <row r="24" spans="1:17" x14ac:dyDescent="0.25">
      <c r="A24" s="368">
        <f t="shared" ref="A24:A26" si="6">1+A22</f>
        <v>5</v>
      </c>
      <c r="B24" s="373" t="s">
        <v>114</v>
      </c>
      <c r="C24" s="51" t="s">
        <v>13</v>
      </c>
      <c r="D24" s="3"/>
      <c r="E24" s="3"/>
      <c r="F24" s="3"/>
      <c r="G24" s="30"/>
      <c r="H24" s="28"/>
      <c r="I24" s="28"/>
      <c r="J24" s="28"/>
      <c r="K24" s="28"/>
      <c r="L24" s="28"/>
      <c r="M24" s="28"/>
      <c r="N24" s="28"/>
      <c r="O24" s="28"/>
      <c r="P24" s="146"/>
      <c r="Q24" s="61"/>
    </row>
    <row r="25" spans="1:17" x14ac:dyDescent="0.25">
      <c r="A25" s="368"/>
      <c r="B25" s="361"/>
      <c r="C25" s="3" t="s">
        <v>38</v>
      </c>
      <c r="D25" s="3">
        <v>1</v>
      </c>
      <c r="E25" s="3">
        <v>4</v>
      </c>
      <c r="F25" s="3">
        <f>D25*E25</f>
        <v>4</v>
      </c>
      <c r="G25" s="30"/>
      <c r="H25" s="74">
        <f t="shared" ref="H25:O25" si="7">$F$25*H10</f>
        <v>44</v>
      </c>
      <c r="I25" s="74">
        <f t="shared" si="7"/>
        <v>88</v>
      </c>
      <c r="J25" s="74">
        <f t="shared" si="7"/>
        <v>88</v>
      </c>
      <c r="K25" s="74">
        <f t="shared" si="7"/>
        <v>88</v>
      </c>
      <c r="L25" s="74">
        <f t="shared" si="7"/>
        <v>80</v>
      </c>
      <c r="M25" s="74">
        <f t="shared" si="7"/>
        <v>76</v>
      </c>
      <c r="N25" s="74">
        <f t="shared" si="7"/>
        <v>80</v>
      </c>
      <c r="O25" s="74">
        <f t="shared" si="7"/>
        <v>92</v>
      </c>
      <c r="P25" s="142">
        <f>SUM(H25:O25)</f>
        <v>636</v>
      </c>
      <c r="Q25" s="61"/>
    </row>
    <row r="26" spans="1:17" x14ac:dyDescent="0.25">
      <c r="A26" s="359">
        <f t="shared" si="6"/>
        <v>6</v>
      </c>
      <c r="B26" s="362" t="s">
        <v>115</v>
      </c>
      <c r="C26" s="52" t="s">
        <v>13</v>
      </c>
      <c r="D26" s="3"/>
      <c r="E26" s="3"/>
      <c r="F26" s="3"/>
      <c r="G26" s="30"/>
      <c r="H26" s="28"/>
      <c r="I26" s="28"/>
      <c r="J26" s="28"/>
      <c r="K26" s="28"/>
      <c r="L26" s="28"/>
      <c r="M26" s="28"/>
      <c r="N26" s="28"/>
      <c r="O26" s="28"/>
      <c r="P26" s="146"/>
      <c r="Q26" s="61"/>
    </row>
    <row r="27" spans="1:17" x14ac:dyDescent="0.25">
      <c r="A27" s="360"/>
      <c r="B27" s="363"/>
      <c r="C27" s="3" t="s">
        <v>74</v>
      </c>
      <c r="D27" s="3">
        <v>3</v>
      </c>
      <c r="E27" s="3">
        <v>8</v>
      </c>
      <c r="F27" s="3">
        <f>D27*E27</f>
        <v>24</v>
      </c>
      <c r="G27" s="30"/>
      <c r="H27" s="74">
        <f t="shared" ref="H27:O27" si="8">$F$27*H10</f>
        <v>264</v>
      </c>
      <c r="I27" s="74">
        <f t="shared" si="8"/>
        <v>528</v>
      </c>
      <c r="J27" s="74">
        <f t="shared" si="8"/>
        <v>528</v>
      </c>
      <c r="K27" s="74">
        <f t="shared" si="8"/>
        <v>528</v>
      </c>
      <c r="L27" s="74">
        <f t="shared" si="8"/>
        <v>480</v>
      </c>
      <c r="M27" s="74">
        <f t="shared" si="8"/>
        <v>456</v>
      </c>
      <c r="N27" s="74">
        <f t="shared" si="8"/>
        <v>480</v>
      </c>
      <c r="O27" s="74">
        <f t="shared" si="8"/>
        <v>552</v>
      </c>
      <c r="P27" s="142">
        <f>SUM(H27:O27)</f>
        <v>3816</v>
      </c>
      <c r="Q27" s="61"/>
    </row>
    <row r="28" spans="1:17" s="61" customFormat="1" x14ac:dyDescent="0.25">
      <c r="A28" s="361"/>
      <c r="B28" s="364"/>
      <c r="C28" s="3" t="s">
        <v>75</v>
      </c>
      <c r="D28" s="3">
        <v>1</v>
      </c>
      <c r="E28" s="3">
        <v>4</v>
      </c>
      <c r="F28" s="3">
        <f>D28*E28</f>
        <v>4</v>
      </c>
      <c r="G28" s="30"/>
      <c r="H28" s="74">
        <f t="shared" ref="H28:O28" si="9">$F$28*H10</f>
        <v>44</v>
      </c>
      <c r="I28" s="74">
        <f t="shared" si="9"/>
        <v>88</v>
      </c>
      <c r="J28" s="74">
        <f t="shared" si="9"/>
        <v>88</v>
      </c>
      <c r="K28" s="74">
        <f t="shared" si="9"/>
        <v>88</v>
      </c>
      <c r="L28" s="74">
        <f t="shared" si="9"/>
        <v>80</v>
      </c>
      <c r="M28" s="74">
        <f t="shared" si="9"/>
        <v>76</v>
      </c>
      <c r="N28" s="74">
        <f t="shared" si="9"/>
        <v>80</v>
      </c>
      <c r="O28" s="74">
        <f t="shared" si="9"/>
        <v>92</v>
      </c>
      <c r="P28" s="142">
        <f>SUM(H28:O28)</f>
        <v>636</v>
      </c>
    </row>
    <row r="29" spans="1:17" s="61" customFormat="1" ht="16.5" customHeight="1" x14ac:dyDescent="0.25">
      <c r="A29" s="148"/>
      <c r="B29" s="149"/>
      <c r="C29" s="150"/>
      <c r="D29" s="150"/>
      <c r="E29" s="150"/>
      <c r="F29" s="150"/>
      <c r="G29" s="151"/>
      <c r="H29" s="152"/>
      <c r="I29" s="152"/>
      <c r="J29" s="152"/>
      <c r="K29" s="152"/>
      <c r="L29" s="152"/>
      <c r="M29" s="152"/>
      <c r="N29" s="350" t="s">
        <v>124</v>
      </c>
      <c r="O29" s="351"/>
      <c r="P29" s="155">
        <f>SUM(P16:P28)</f>
        <v>9858</v>
      </c>
    </row>
    <row r="30" spans="1:17" s="61" customFormat="1" ht="38.25" x14ac:dyDescent="0.25">
      <c r="A30" s="51" t="s">
        <v>76</v>
      </c>
      <c r="B30" s="135" t="s">
        <v>89</v>
      </c>
      <c r="C30" s="135" t="s">
        <v>1</v>
      </c>
      <c r="D30" s="156" t="s">
        <v>2</v>
      </c>
      <c r="E30" s="156" t="s">
        <v>3</v>
      </c>
      <c r="F30" s="156" t="s">
        <v>4</v>
      </c>
      <c r="G30" s="156"/>
      <c r="H30" s="92" t="s">
        <v>5</v>
      </c>
      <c r="I30" s="92" t="s">
        <v>6</v>
      </c>
      <c r="J30" s="92" t="s">
        <v>7</v>
      </c>
      <c r="K30" s="92" t="s">
        <v>8</v>
      </c>
      <c r="L30" s="92" t="s">
        <v>86</v>
      </c>
      <c r="M30" s="92" t="s">
        <v>85</v>
      </c>
      <c r="N30" s="92" t="s">
        <v>84</v>
      </c>
      <c r="O30" s="92" t="s">
        <v>83</v>
      </c>
      <c r="P30" s="156" t="s">
        <v>95</v>
      </c>
    </row>
    <row r="31" spans="1:17" x14ac:dyDescent="0.25">
      <c r="A31" s="368">
        <f>1+A26</f>
        <v>7</v>
      </c>
      <c r="B31" s="323" t="s">
        <v>112</v>
      </c>
      <c r="C31" s="52" t="s">
        <v>13</v>
      </c>
      <c r="D31" s="3"/>
      <c r="E31" s="3"/>
      <c r="F31" s="3"/>
      <c r="G31" s="30"/>
      <c r="H31" s="28"/>
      <c r="I31" s="28"/>
      <c r="J31" s="28"/>
      <c r="K31" s="28"/>
      <c r="L31" s="28"/>
      <c r="M31" s="28"/>
      <c r="N31" s="28"/>
      <c r="O31" s="28"/>
      <c r="P31" s="146"/>
      <c r="Q31" s="61"/>
    </row>
    <row r="32" spans="1:17" x14ac:dyDescent="0.25">
      <c r="A32" s="368"/>
      <c r="B32" s="329"/>
      <c r="C32" s="3" t="s">
        <v>14</v>
      </c>
      <c r="D32" s="3">
        <v>4</v>
      </c>
      <c r="E32" s="3">
        <v>8</v>
      </c>
      <c r="F32" s="3">
        <f>D32*E32</f>
        <v>32</v>
      </c>
      <c r="G32" s="30"/>
      <c r="H32" s="74">
        <f t="shared" ref="H32:O32" si="10">$F$32*H10</f>
        <v>352</v>
      </c>
      <c r="I32" s="74">
        <f t="shared" si="10"/>
        <v>704</v>
      </c>
      <c r="J32" s="74">
        <f t="shared" si="10"/>
        <v>704</v>
      </c>
      <c r="K32" s="74">
        <f t="shared" si="10"/>
        <v>704</v>
      </c>
      <c r="L32" s="74">
        <f t="shared" si="10"/>
        <v>640</v>
      </c>
      <c r="M32" s="74">
        <f t="shared" si="10"/>
        <v>608</v>
      </c>
      <c r="N32" s="74">
        <f t="shared" si="10"/>
        <v>640</v>
      </c>
      <c r="O32" s="74">
        <f t="shared" si="10"/>
        <v>736</v>
      </c>
      <c r="P32" s="142">
        <f>SUM(H32:O32)</f>
        <v>5088</v>
      </c>
      <c r="Q32" s="61"/>
    </row>
    <row r="33" spans="1:17" x14ac:dyDescent="0.25">
      <c r="A33" s="368">
        <f t="shared" ref="A33" si="11">1+A31</f>
        <v>8</v>
      </c>
      <c r="B33" s="323" t="s">
        <v>116</v>
      </c>
      <c r="C33" s="56" t="s">
        <v>119</v>
      </c>
      <c r="D33" s="3"/>
      <c r="E33" s="3"/>
      <c r="F33" s="3"/>
      <c r="G33" s="30"/>
      <c r="H33" s="28"/>
      <c r="I33" s="28"/>
      <c r="J33" s="28"/>
      <c r="K33" s="28"/>
      <c r="L33" s="28"/>
      <c r="M33" s="28"/>
      <c r="N33" s="28"/>
      <c r="O33" s="28"/>
      <c r="P33" s="146"/>
      <c r="Q33" s="61"/>
    </row>
    <row r="34" spans="1:17" x14ac:dyDescent="0.25">
      <c r="A34" s="368"/>
      <c r="B34" s="329"/>
      <c r="C34" s="91" t="s">
        <v>51</v>
      </c>
      <c r="D34" s="3">
        <v>1</v>
      </c>
      <c r="E34" s="3">
        <v>4</v>
      </c>
      <c r="F34" s="3">
        <f>D34*E34</f>
        <v>4</v>
      </c>
      <c r="G34" s="30"/>
      <c r="H34" s="144">
        <f t="shared" ref="H34:O34" si="12">$F$34*H12</f>
        <v>8</v>
      </c>
      <c r="I34" s="144">
        <f t="shared" si="12"/>
        <v>16</v>
      </c>
      <c r="J34" s="144">
        <f t="shared" si="12"/>
        <v>20</v>
      </c>
      <c r="K34" s="144">
        <f t="shared" si="12"/>
        <v>16</v>
      </c>
      <c r="L34" s="144">
        <f t="shared" si="12"/>
        <v>20</v>
      </c>
      <c r="M34" s="144">
        <f t="shared" si="12"/>
        <v>16</v>
      </c>
      <c r="N34" s="144">
        <f t="shared" si="12"/>
        <v>16</v>
      </c>
      <c r="O34" s="144">
        <f t="shared" si="12"/>
        <v>20</v>
      </c>
      <c r="P34" s="142">
        <f>SUM(H34:O34)</f>
        <v>132</v>
      </c>
      <c r="Q34" s="61"/>
    </row>
    <row r="35" spans="1:17" s="61" customFormat="1" ht="20.25" customHeight="1" x14ac:dyDescent="0.25">
      <c r="A35" s="120"/>
      <c r="B35" s="153"/>
      <c r="C35" s="150"/>
      <c r="D35" s="150"/>
      <c r="E35" s="150"/>
      <c r="F35" s="150"/>
      <c r="G35" s="151"/>
      <c r="H35" s="152"/>
      <c r="I35" s="152"/>
      <c r="J35" s="152"/>
      <c r="K35" s="152"/>
      <c r="L35" s="152"/>
      <c r="M35" s="152"/>
      <c r="N35" s="352" t="s">
        <v>125</v>
      </c>
      <c r="O35" s="353"/>
      <c r="P35" s="155">
        <f>SUM(P32:P34)</f>
        <v>5220</v>
      </c>
    </row>
    <row r="36" spans="1:17" s="61" customFormat="1" ht="38.25" x14ac:dyDescent="0.25">
      <c r="A36" s="55" t="s">
        <v>76</v>
      </c>
      <c r="B36" s="101" t="s">
        <v>71</v>
      </c>
      <c r="C36" s="101" t="s">
        <v>1</v>
      </c>
      <c r="D36" s="157" t="s">
        <v>2</v>
      </c>
      <c r="E36" s="157" t="s">
        <v>3</v>
      </c>
      <c r="F36" s="157" t="s">
        <v>4</v>
      </c>
      <c r="G36" s="157"/>
      <c r="H36" s="58" t="s">
        <v>5</v>
      </c>
      <c r="I36" s="58" t="s">
        <v>6</v>
      </c>
      <c r="J36" s="58" t="s">
        <v>7</v>
      </c>
      <c r="K36" s="58" t="s">
        <v>8</v>
      </c>
      <c r="L36" s="58" t="s">
        <v>86</v>
      </c>
      <c r="M36" s="58" t="s">
        <v>85</v>
      </c>
      <c r="N36" s="58" t="s">
        <v>84</v>
      </c>
      <c r="O36" s="58" t="s">
        <v>83</v>
      </c>
      <c r="P36" s="157" t="s">
        <v>95</v>
      </c>
    </row>
    <row r="37" spans="1:17" x14ac:dyDescent="0.25">
      <c r="A37" s="359">
        <v>9</v>
      </c>
      <c r="B37" s="373" t="s">
        <v>118</v>
      </c>
      <c r="C37" s="52" t="s">
        <v>13</v>
      </c>
      <c r="D37" s="3"/>
      <c r="E37" s="3"/>
      <c r="F37" s="3"/>
      <c r="G37" s="30"/>
      <c r="H37" s="28"/>
      <c r="I37" s="28"/>
      <c r="J37" s="28"/>
      <c r="K37" s="28"/>
      <c r="L37" s="28"/>
      <c r="M37" s="28"/>
      <c r="N37" s="28"/>
      <c r="O37" s="28"/>
      <c r="P37" s="146"/>
      <c r="Q37" s="61"/>
    </row>
    <row r="38" spans="1:17" x14ac:dyDescent="0.25">
      <c r="A38" s="360"/>
      <c r="B38" s="360"/>
      <c r="C38" s="3" t="s">
        <v>14</v>
      </c>
      <c r="D38" s="3">
        <v>3</v>
      </c>
      <c r="E38" s="3">
        <v>8</v>
      </c>
      <c r="F38" s="3">
        <f>D38*E38</f>
        <v>24</v>
      </c>
      <c r="G38" s="30"/>
      <c r="H38" s="74">
        <f t="shared" ref="H38:O38" si="13">$F$38*H10</f>
        <v>264</v>
      </c>
      <c r="I38" s="74">
        <f t="shared" si="13"/>
        <v>528</v>
      </c>
      <c r="J38" s="74">
        <f t="shared" si="13"/>
        <v>528</v>
      </c>
      <c r="K38" s="74">
        <f t="shared" si="13"/>
        <v>528</v>
      </c>
      <c r="L38" s="74">
        <f t="shared" si="13"/>
        <v>480</v>
      </c>
      <c r="M38" s="74">
        <f t="shared" si="13"/>
        <v>456</v>
      </c>
      <c r="N38" s="74">
        <f t="shared" si="13"/>
        <v>480</v>
      </c>
      <c r="O38" s="74">
        <f t="shared" si="13"/>
        <v>552</v>
      </c>
      <c r="P38" s="142">
        <f>SUM(H38:O38)</f>
        <v>3816</v>
      </c>
      <c r="Q38" s="61"/>
    </row>
    <row r="39" spans="1:17" s="61" customFormat="1" x14ac:dyDescent="0.25">
      <c r="A39" s="360"/>
      <c r="B39" s="360"/>
      <c r="C39" s="54" t="s">
        <v>73</v>
      </c>
      <c r="D39" s="3"/>
      <c r="E39" s="3"/>
      <c r="F39" s="3"/>
      <c r="G39" s="30"/>
      <c r="H39" s="152"/>
      <c r="I39" s="152"/>
      <c r="J39" s="152"/>
      <c r="K39" s="152"/>
      <c r="L39" s="152"/>
      <c r="M39" s="152"/>
      <c r="N39" s="152"/>
      <c r="O39" s="152"/>
      <c r="P39" s="142"/>
    </row>
    <row r="40" spans="1:17" s="61" customFormat="1" x14ac:dyDescent="0.25">
      <c r="A40" s="361"/>
      <c r="B40" s="361"/>
      <c r="C40" s="3" t="s">
        <v>38</v>
      </c>
      <c r="D40" s="3">
        <v>2</v>
      </c>
      <c r="E40" s="3">
        <v>4</v>
      </c>
      <c r="F40" s="3">
        <f>D40*E40</f>
        <v>8</v>
      </c>
      <c r="G40" s="30"/>
      <c r="H40" s="141">
        <f t="shared" ref="H40:O40" si="14">$F$40*H11</f>
        <v>16</v>
      </c>
      <c r="I40" s="141">
        <f t="shared" si="14"/>
        <v>32</v>
      </c>
      <c r="J40" s="141">
        <f t="shared" si="14"/>
        <v>40</v>
      </c>
      <c r="K40" s="141">
        <f t="shared" si="14"/>
        <v>32</v>
      </c>
      <c r="L40" s="141">
        <f t="shared" si="14"/>
        <v>32</v>
      </c>
      <c r="M40" s="141">
        <f t="shared" si="14"/>
        <v>40</v>
      </c>
      <c r="N40" s="141">
        <f t="shared" si="14"/>
        <v>32</v>
      </c>
      <c r="O40" s="141">
        <f t="shared" si="14"/>
        <v>24</v>
      </c>
      <c r="P40" s="142">
        <f>SUM(H40:O40)</f>
        <v>248</v>
      </c>
    </row>
    <row r="41" spans="1:17" s="61" customFormat="1" ht="16.5" customHeight="1" x14ac:dyDescent="0.25">
      <c r="A41" s="90"/>
      <c r="B41" s="89"/>
      <c r="C41" s="3"/>
      <c r="D41" s="3"/>
      <c r="E41" s="3"/>
      <c r="F41" s="3"/>
      <c r="G41" s="30"/>
      <c r="H41" s="152"/>
      <c r="I41" s="152"/>
      <c r="J41" s="152"/>
      <c r="K41" s="152"/>
      <c r="L41" s="152"/>
      <c r="M41" s="152"/>
      <c r="N41" s="354" t="s">
        <v>126</v>
      </c>
      <c r="O41" s="355"/>
      <c r="P41" s="154">
        <f>SUM(P38:P40)</f>
        <v>4064</v>
      </c>
    </row>
    <row r="42" spans="1:17" s="61" customFormat="1" ht="36" x14ac:dyDescent="0.25">
      <c r="A42" s="143" t="s">
        <v>76</v>
      </c>
      <c r="B42" s="107" t="s">
        <v>65</v>
      </c>
      <c r="C42" s="107" t="s">
        <v>1</v>
      </c>
      <c r="D42" s="108" t="s">
        <v>2</v>
      </c>
      <c r="E42" s="108" t="s">
        <v>3</v>
      </c>
      <c r="F42" s="108" t="s">
        <v>4</v>
      </c>
      <c r="G42" s="158"/>
      <c r="H42" s="72" t="s">
        <v>5</v>
      </c>
      <c r="I42" s="72" t="s">
        <v>6</v>
      </c>
      <c r="J42" s="72" t="s">
        <v>7</v>
      </c>
      <c r="K42" s="72" t="s">
        <v>8</v>
      </c>
      <c r="L42" s="72" t="s">
        <v>86</v>
      </c>
      <c r="M42" s="72" t="s">
        <v>85</v>
      </c>
      <c r="N42" s="72" t="s">
        <v>84</v>
      </c>
      <c r="O42" s="72" t="s">
        <v>83</v>
      </c>
      <c r="P42" s="158" t="s">
        <v>95</v>
      </c>
    </row>
    <row r="43" spans="1:17" x14ac:dyDescent="0.25">
      <c r="A43" s="359">
        <f>1+A37</f>
        <v>10</v>
      </c>
      <c r="B43" s="323" t="s">
        <v>120</v>
      </c>
      <c r="C43" s="52" t="s">
        <v>13</v>
      </c>
      <c r="D43" s="3"/>
      <c r="E43" s="3"/>
      <c r="F43" s="3"/>
      <c r="G43" s="30"/>
      <c r="H43" s="28"/>
      <c r="I43" s="28"/>
      <c r="J43" s="28"/>
      <c r="K43" s="28"/>
      <c r="L43" s="28"/>
      <c r="M43" s="28"/>
      <c r="N43" s="28"/>
      <c r="O43" s="28"/>
      <c r="P43" s="146"/>
      <c r="Q43" s="61"/>
    </row>
    <row r="44" spans="1:17" x14ac:dyDescent="0.25">
      <c r="A44" s="360"/>
      <c r="B44" s="358"/>
      <c r="C44" s="3" t="s">
        <v>14</v>
      </c>
      <c r="D44" s="3">
        <v>4</v>
      </c>
      <c r="E44" s="3">
        <v>8</v>
      </c>
      <c r="F44" s="3">
        <f>D44*E44</f>
        <v>32</v>
      </c>
      <c r="G44" s="30"/>
      <c r="H44" s="74">
        <f t="shared" ref="H44:O44" si="15">$F$44*H10</f>
        <v>352</v>
      </c>
      <c r="I44" s="74">
        <f t="shared" si="15"/>
        <v>704</v>
      </c>
      <c r="J44" s="74">
        <f t="shared" si="15"/>
        <v>704</v>
      </c>
      <c r="K44" s="74">
        <f t="shared" si="15"/>
        <v>704</v>
      </c>
      <c r="L44" s="74">
        <f t="shared" si="15"/>
        <v>640</v>
      </c>
      <c r="M44" s="74">
        <f t="shared" si="15"/>
        <v>608</v>
      </c>
      <c r="N44" s="74">
        <f t="shared" si="15"/>
        <v>640</v>
      </c>
      <c r="O44" s="74">
        <f t="shared" si="15"/>
        <v>736</v>
      </c>
      <c r="P44" s="142">
        <f>SUM(H44:O44)</f>
        <v>5088</v>
      </c>
      <c r="Q44" s="61"/>
    </row>
    <row r="45" spans="1:17" s="61" customFormat="1" x14ac:dyDescent="0.25">
      <c r="A45" s="360"/>
      <c r="B45" s="358"/>
      <c r="C45" s="3" t="s">
        <v>121</v>
      </c>
      <c r="D45" s="3">
        <v>2</v>
      </c>
      <c r="E45" s="3">
        <v>8</v>
      </c>
      <c r="F45" s="3">
        <f>D45*E45</f>
        <v>16</v>
      </c>
      <c r="G45" s="30"/>
      <c r="H45" s="74">
        <f t="shared" ref="H45:O45" si="16">$F$45*H10</f>
        <v>176</v>
      </c>
      <c r="I45" s="74">
        <f t="shared" si="16"/>
        <v>352</v>
      </c>
      <c r="J45" s="74">
        <f t="shared" si="16"/>
        <v>352</v>
      </c>
      <c r="K45" s="74">
        <f t="shared" si="16"/>
        <v>352</v>
      </c>
      <c r="L45" s="74">
        <f t="shared" si="16"/>
        <v>320</v>
      </c>
      <c r="M45" s="74">
        <f t="shared" si="16"/>
        <v>304</v>
      </c>
      <c r="N45" s="74">
        <f t="shared" si="16"/>
        <v>320</v>
      </c>
      <c r="O45" s="74">
        <f t="shared" si="16"/>
        <v>368</v>
      </c>
      <c r="P45" s="142">
        <f>SUM(H45:O45)</f>
        <v>2544</v>
      </c>
    </row>
    <row r="46" spans="1:17" s="61" customFormat="1" x14ac:dyDescent="0.25">
      <c r="A46" s="360"/>
      <c r="B46" s="358"/>
      <c r="C46" s="54" t="s">
        <v>73</v>
      </c>
      <c r="D46" s="3"/>
      <c r="E46" s="3"/>
      <c r="F46" s="3"/>
      <c r="G46" s="30"/>
      <c r="H46" s="152"/>
      <c r="I46" s="152"/>
      <c r="J46" s="152"/>
      <c r="K46" s="152"/>
      <c r="L46" s="152"/>
      <c r="M46" s="152"/>
      <c r="N46" s="152"/>
      <c r="O46" s="152"/>
      <c r="P46" s="142"/>
    </row>
    <row r="47" spans="1:17" s="61" customFormat="1" x14ac:dyDescent="0.25">
      <c r="A47" s="361"/>
      <c r="B47" s="329"/>
      <c r="C47" s="3" t="s">
        <v>38</v>
      </c>
      <c r="D47" s="3">
        <v>2</v>
      </c>
      <c r="E47" s="3">
        <v>4</v>
      </c>
      <c r="F47" s="3">
        <f>D47*E47</f>
        <v>8</v>
      </c>
      <c r="G47" s="30"/>
      <c r="H47" s="141">
        <f t="shared" ref="H47:O47" si="17">$F$47*H11</f>
        <v>16</v>
      </c>
      <c r="I47" s="141">
        <f t="shared" si="17"/>
        <v>32</v>
      </c>
      <c r="J47" s="141">
        <f t="shared" si="17"/>
        <v>40</v>
      </c>
      <c r="K47" s="141">
        <f t="shared" si="17"/>
        <v>32</v>
      </c>
      <c r="L47" s="141">
        <f t="shared" si="17"/>
        <v>32</v>
      </c>
      <c r="M47" s="141">
        <f t="shared" si="17"/>
        <v>40</v>
      </c>
      <c r="N47" s="141">
        <f t="shared" si="17"/>
        <v>32</v>
      </c>
      <c r="O47" s="141">
        <f t="shared" si="17"/>
        <v>24</v>
      </c>
      <c r="P47" s="142">
        <f>SUM(H47:O47)</f>
        <v>248</v>
      </c>
    </row>
    <row r="48" spans="1:17" x14ac:dyDescent="0.25">
      <c r="A48" s="359">
        <f>1+A43</f>
        <v>11</v>
      </c>
      <c r="B48" s="323" t="s">
        <v>122</v>
      </c>
      <c r="C48" s="52" t="s">
        <v>13</v>
      </c>
      <c r="D48" s="3"/>
      <c r="E48" s="3"/>
      <c r="F48" s="3"/>
      <c r="G48" s="30"/>
      <c r="H48" s="28"/>
      <c r="I48" s="28"/>
      <c r="J48" s="28"/>
      <c r="K48" s="28"/>
      <c r="L48" s="28"/>
      <c r="M48" s="28"/>
      <c r="N48" s="28"/>
      <c r="O48" s="28"/>
      <c r="P48" s="146"/>
      <c r="Q48" s="61"/>
    </row>
    <row r="49" spans="1:20" x14ac:dyDescent="0.25">
      <c r="A49" s="360"/>
      <c r="B49" s="358"/>
      <c r="C49" s="3" t="s">
        <v>18</v>
      </c>
      <c r="D49" s="3">
        <v>1</v>
      </c>
      <c r="E49" s="3">
        <v>5</v>
      </c>
      <c r="F49" s="3">
        <f>D49*E49</f>
        <v>5</v>
      </c>
      <c r="G49" s="30"/>
      <c r="H49" s="74">
        <f t="shared" ref="H49:O49" si="18">$F$49*H10</f>
        <v>55</v>
      </c>
      <c r="I49" s="74">
        <f t="shared" si="18"/>
        <v>110</v>
      </c>
      <c r="J49" s="74">
        <f t="shared" si="18"/>
        <v>110</v>
      </c>
      <c r="K49" s="74">
        <f t="shared" si="18"/>
        <v>110</v>
      </c>
      <c r="L49" s="74">
        <f t="shared" si="18"/>
        <v>100</v>
      </c>
      <c r="M49" s="74">
        <f t="shared" si="18"/>
        <v>95</v>
      </c>
      <c r="N49" s="74">
        <f t="shared" si="18"/>
        <v>100</v>
      </c>
      <c r="O49" s="74">
        <f t="shared" si="18"/>
        <v>115</v>
      </c>
      <c r="P49" s="142">
        <f>SUM(H49:O49)</f>
        <v>795</v>
      </c>
      <c r="Q49" s="61"/>
    </row>
    <row r="50" spans="1:20" s="61" customFormat="1" x14ac:dyDescent="0.25">
      <c r="A50" s="361"/>
      <c r="B50" s="329"/>
      <c r="C50" s="3" t="s">
        <v>123</v>
      </c>
      <c r="D50" s="3">
        <v>1</v>
      </c>
      <c r="E50" s="3">
        <v>6</v>
      </c>
      <c r="F50" s="3">
        <f>D50*E50</f>
        <v>6</v>
      </c>
      <c r="G50" s="30"/>
      <c r="H50" s="74">
        <f t="shared" ref="H50:O50" si="19">$F$50*H10</f>
        <v>66</v>
      </c>
      <c r="I50" s="74">
        <f t="shared" si="19"/>
        <v>132</v>
      </c>
      <c r="J50" s="74">
        <f t="shared" si="19"/>
        <v>132</v>
      </c>
      <c r="K50" s="74">
        <f t="shared" si="19"/>
        <v>132</v>
      </c>
      <c r="L50" s="74">
        <f t="shared" si="19"/>
        <v>120</v>
      </c>
      <c r="M50" s="74">
        <f t="shared" si="19"/>
        <v>114</v>
      </c>
      <c r="N50" s="74">
        <f t="shared" si="19"/>
        <v>120</v>
      </c>
      <c r="O50" s="74">
        <f t="shared" si="19"/>
        <v>138</v>
      </c>
      <c r="P50" s="142">
        <f>SUM(H50:O50)</f>
        <v>954</v>
      </c>
    </row>
    <row r="51" spans="1:20" ht="18.75" customHeight="1" x14ac:dyDescent="0.25">
      <c r="A51" s="5"/>
      <c r="B51" s="3"/>
      <c r="C51" s="121"/>
      <c r="D51" s="4"/>
      <c r="E51" s="4"/>
      <c r="F51" s="4"/>
      <c r="G51" s="151"/>
      <c r="H51" s="4"/>
      <c r="I51" s="4"/>
      <c r="J51" s="4"/>
      <c r="K51" s="4"/>
      <c r="L51" s="4"/>
      <c r="M51" s="4"/>
      <c r="N51" s="356" t="s">
        <v>127</v>
      </c>
      <c r="O51" s="357"/>
      <c r="P51" s="176">
        <f>SUM(P44:P50)</f>
        <v>9629</v>
      </c>
      <c r="Q51" s="61"/>
    </row>
    <row r="52" spans="1:20" s="61" customFormat="1" x14ac:dyDescent="0.25">
      <c r="A52" s="5"/>
      <c r="B52" s="3"/>
      <c r="C52" s="174"/>
      <c r="D52" s="4"/>
      <c r="E52" s="4"/>
      <c r="F52" s="4"/>
      <c r="G52" s="151"/>
      <c r="H52" s="4"/>
      <c r="I52" s="4"/>
      <c r="J52" s="4"/>
      <c r="K52" s="4"/>
      <c r="L52" s="4"/>
      <c r="M52" s="4"/>
      <c r="N52" s="366" t="s">
        <v>171</v>
      </c>
      <c r="O52" s="367"/>
      <c r="P52" s="176">
        <f>P29+P35+P41+P51</f>
        <v>28771</v>
      </c>
    </row>
    <row r="53" spans="1:20" s="61" customFormat="1" x14ac:dyDescent="0.25">
      <c r="A53" s="44"/>
      <c r="B53" s="14"/>
      <c r="C53" s="16"/>
      <c r="D53" s="204"/>
      <c r="E53" s="204"/>
      <c r="F53" s="204"/>
      <c r="G53" s="206"/>
      <c r="H53" s="235">
        <f>H16+H18+H20+H21+H23+H25+H27+H28+H32+H34+H38+H40+H44+H45+H47+H49+H50</f>
        <v>1987</v>
      </c>
      <c r="I53" s="235">
        <f t="shared" ref="I53:O53" si="20">I16+I18+I20+I21+I23+I25+I27+I28+I32+I34+I38+I40+I44+I45+I47+I49+I50</f>
        <v>3974</v>
      </c>
      <c r="J53" s="235">
        <f t="shared" si="20"/>
        <v>3994</v>
      </c>
      <c r="K53" s="235">
        <f t="shared" si="20"/>
        <v>3974</v>
      </c>
      <c r="L53" s="235">
        <f t="shared" si="20"/>
        <v>3624</v>
      </c>
      <c r="M53" s="235">
        <f t="shared" si="20"/>
        <v>3459</v>
      </c>
      <c r="N53" s="235">
        <f t="shared" si="20"/>
        <v>3620</v>
      </c>
      <c r="O53" s="235">
        <f t="shared" si="20"/>
        <v>4139</v>
      </c>
      <c r="P53" s="41"/>
      <c r="Q53" s="44"/>
      <c r="R53" s="205"/>
      <c r="S53" s="44"/>
    </row>
    <row r="54" spans="1:20" s="61" customFormat="1" x14ac:dyDescent="0.25">
      <c r="A54" s="44"/>
      <c r="B54" s="14"/>
      <c r="C54" s="16"/>
      <c r="D54" s="204"/>
      <c r="E54" s="204"/>
      <c r="F54" s="204"/>
      <c r="G54" s="206"/>
      <c r="H54" s="236"/>
      <c r="I54" s="236"/>
      <c r="J54" s="236"/>
      <c r="K54" s="236"/>
      <c r="L54" s="236"/>
      <c r="M54" s="236"/>
      <c r="N54" s="236"/>
      <c r="O54" s="236"/>
      <c r="P54" s="41"/>
      <c r="Q54" s="44"/>
      <c r="R54" s="205"/>
      <c r="S54" s="44"/>
    </row>
    <row r="55" spans="1:20" x14ac:dyDescent="0.25">
      <c r="A55" s="61"/>
      <c r="B55" s="61"/>
      <c r="C55" s="61"/>
      <c r="D55" s="61"/>
      <c r="E55" s="365"/>
      <c r="F55" s="365"/>
      <c r="G55" s="206"/>
      <c r="H55" s="207"/>
      <c r="I55" s="207"/>
      <c r="J55" s="207"/>
      <c r="K55" s="207"/>
      <c r="L55" s="207"/>
      <c r="M55" s="207"/>
      <c r="N55" s="207"/>
      <c r="O55" s="207"/>
      <c r="P55" s="208"/>
      <c r="Q55" s="61"/>
      <c r="R55" s="61"/>
      <c r="S55" s="61"/>
      <c r="T55" s="61"/>
    </row>
    <row r="56" spans="1:20" ht="36" customHeight="1" x14ac:dyDescent="0.25">
      <c r="F56" s="346" t="s">
        <v>210</v>
      </c>
      <c r="G56" s="347"/>
      <c r="H56" s="347"/>
      <c r="I56" s="348"/>
      <c r="J56" s="14"/>
    </row>
    <row r="57" spans="1:20" ht="22.5" customHeight="1" x14ac:dyDescent="0.25">
      <c r="H57" s="14"/>
      <c r="I57" s="14"/>
      <c r="J57" s="14"/>
      <c r="K57" s="14"/>
      <c r="L57" s="14"/>
      <c r="M57" s="14"/>
      <c r="N57" s="14"/>
    </row>
    <row r="58" spans="1:20" ht="30" x14ac:dyDescent="0.25">
      <c r="F58" s="268" t="s">
        <v>91</v>
      </c>
      <c r="G58" s="105"/>
      <c r="H58" s="262" t="s">
        <v>2</v>
      </c>
      <c r="I58" s="159" t="s">
        <v>96</v>
      </c>
    </row>
    <row r="59" spans="1:20" ht="20.25" customHeight="1" x14ac:dyDescent="0.25">
      <c r="F59" s="263" t="s">
        <v>0</v>
      </c>
      <c r="G59" s="105"/>
      <c r="H59" s="229">
        <f>D16+D18+D20+D21+D23+D25+D27+D28</f>
        <v>11</v>
      </c>
      <c r="I59" s="47">
        <f>P29</f>
        <v>9858</v>
      </c>
    </row>
    <row r="60" spans="1:20" ht="20.25" customHeight="1" x14ac:dyDescent="0.25">
      <c r="F60" s="264" t="s">
        <v>89</v>
      </c>
      <c r="G60" s="105"/>
      <c r="H60" s="229">
        <f>D32+D34</f>
        <v>5</v>
      </c>
      <c r="I60" s="93">
        <f>P35</f>
        <v>5220</v>
      </c>
    </row>
    <row r="61" spans="1:20" ht="20.25" customHeight="1" x14ac:dyDescent="0.25">
      <c r="F61" s="265" t="s">
        <v>71</v>
      </c>
      <c r="G61" s="105"/>
      <c r="H61" s="229">
        <f>D38+D40</f>
        <v>5</v>
      </c>
      <c r="I61" s="93">
        <f>P41</f>
        <v>4064</v>
      </c>
    </row>
    <row r="62" spans="1:20" ht="20.25" customHeight="1" x14ac:dyDescent="0.25">
      <c r="F62" s="266" t="s">
        <v>65</v>
      </c>
      <c r="G62" s="105"/>
      <c r="H62" s="229">
        <f>D44+D45+D47+D49+D50</f>
        <v>10</v>
      </c>
      <c r="I62" s="93">
        <f>P51</f>
        <v>9629</v>
      </c>
    </row>
    <row r="63" spans="1:20" ht="18.75" customHeight="1" x14ac:dyDescent="0.25">
      <c r="F63" s="267" t="s">
        <v>133</v>
      </c>
      <c r="G63" s="105"/>
      <c r="H63" s="229">
        <f>SUM(H59:H62)</f>
        <v>31</v>
      </c>
      <c r="I63" s="154">
        <f>SUM(I59:I62)</f>
        <v>28771</v>
      </c>
    </row>
    <row r="64" spans="1:20" x14ac:dyDescent="0.25">
      <c r="D64" s="61"/>
    </row>
  </sheetData>
  <mergeCells count="39">
    <mergeCell ref="B37:B40"/>
    <mergeCell ref="A7:P7"/>
    <mergeCell ref="B15:B16"/>
    <mergeCell ref="B17:B18"/>
    <mergeCell ref="B33:B34"/>
    <mergeCell ref="A43:A47"/>
    <mergeCell ref="A17:A18"/>
    <mergeCell ref="A22:A23"/>
    <mergeCell ref="A24:A25"/>
    <mergeCell ref="A26:A28"/>
    <mergeCell ref="A37:A40"/>
    <mergeCell ref="B22:B23"/>
    <mergeCell ref="B24:B25"/>
    <mergeCell ref="A31:A32"/>
    <mergeCell ref="A1:T1"/>
    <mergeCell ref="A2:T2"/>
    <mergeCell ref="A3:T3"/>
    <mergeCell ref="B5:Q5"/>
    <mergeCell ref="F11:G11"/>
    <mergeCell ref="F12:G12"/>
    <mergeCell ref="A15:A16"/>
    <mergeCell ref="A19:A21"/>
    <mergeCell ref="B19:B21"/>
    <mergeCell ref="F56:I56"/>
    <mergeCell ref="A8:P8"/>
    <mergeCell ref="N29:O29"/>
    <mergeCell ref="N35:O35"/>
    <mergeCell ref="N41:O41"/>
    <mergeCell ref="N51:O51"/>
    <mergeCell ref="B43:B47"/>
    <mergeCell ref="A48:A50"/>
    <mergeCell ref="B48:B50"/>
    <mergeCell ref="B26:B28"/>
    <mergeCell ref="B31:B32"/>
    <mergeCell ref="E55:F55"/>
    <mergeCell ref="N52:O52"/>
    <mergeCell ref="A33:A34"/>
    <mergeCell ref="F9:G9"/>
    <mergeCell ref="F10:G10"/>
  </mergeCells>
  <pageMargins left="0.70866141732283472" right="0.70866141732283472" top="0.74803149606299213" bottom="0.15748031496062992" header="0.31496062992125984" footer="0.31496062992125984"/>
  <pageSetup paperSize="5" scale="5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50"/>
  <sheetViews>
    <sheetView topLeftCell="D1" zoomScale="85" zoomScaleNormal="85" workbookViewId="0">
      <selection activeCell="E60" sqref="E60:P62"/>
    </sheetView>
  </sheetViews>
  <sheetFormatPr baseColWidth="10" defaultRowHeight="15" x14ac:dyDescent="0.25"/>
  <cols>
    <col min="1" max="1" width="7.7109375" style="61" customWidth="1"/>
    <col min="2" max="2" width="18.7109375" style="61" customWidth="1"/>
    <col min="3" max="3" width="13.42578125" style="61" customWidth="1"/>
    <col min="4" max="4" width="12.28515625" style="61" customWidth="1"/>
    <col min="5" max="5" width="12.85546875" style="61" customWidth="1"/>
    <col min="6" max="6" width="13.5703125" style="61" customWidth="1"/>
    <col min="7" max="7" width="2.7109375" style="61" customWidth="1"/>
    <col min="8" max="8" width="14.140625" style="61" customWidth="1"/>
    <col min="9" max="9" width="15.28515625" style="61" customWidth="1"/>
    <col min="10" max="10" width="13.28515625" style="61" customWidth="1"/>
    <col min="11" max="11" width="13.140625" style="61" customWidth="1"/>
    <col min="12" max="12" width="15.5703125" style="61" customWidth="1"/>
    <col min="13" max="13" width="13.7109375" style="61" customWidth="1"/>
    <col min="14" max="14" width="13.28515625" style="61" customWidth="1"/>
    <col min="15" max="15" width="14.7109375" style="61" customWidth="1"/>
    <col min="16" max="16" width="15.140625" style="61" customWidth="1"/>
    <col min="17" max="17" width="11.42578125" style="61"/>
    <col min="18" max="19" width="15" style="61" bestFit="1" customWidth="1"/>
    <col min="20" max="16384" width="11.42578125" style="61"/>
  </cols>
  <sheetData>
    <row r="1" spans="1:20" ht="18" x14ac:dyDescent="0.25">
      <c r="A1" s="337" t="s">
        <v>92</v>
      </c>
      <c r="B1" s="337"/>
      <c r="C1" s="337"/>
      <c r="D1" s="337"/>
      <c r="E1" s="337"/>
      <c r="F1" s="337"/>
      <c r="G1" s="337"/>
      <c r="H1" s="337"/>
      <c r="I1" s="337"/>
      <c r="J1" s="337"/>
      <c r="K1" s="337"/>
      <c r="L1" s="337"/>
      <c r="M1" s="337"/>
      <c r="N1" s="337"/>
      <c r="O1" s="337"/>
      <c r="P1" s="337"/>
      <c r="Q1" s="337"/>
      <c r="R1" s="337"/>
      <c r="S1" s="337"/>
      <c r="T1" s="337"/>
    </row>
    <row r="2" spans="1:20" ht="15.75" x14ac:dyDescent="0.25">
      <c r="A2" s="338" t="s">
        <v>93</v>
      </c>
      <c r="B2" s="338"/>
      <c r="C2" s="338"/>
      <c r="D2" s="338"/>
      <c r="E2" s="338"/>
      <c r="F2" s="338"/>
      <c r="G2" s="338"/>
      <c r="H2" s="338"/>
      <c r="I2" s="338"/>
      <c r="J2" s="338"/>
      <c r="K2" s="338"/>
      <c r="L2" s="338"/>
      <c r="M2" s="338"/>
      <c r="N2" s="338"/>
      <c r="O2" s="338"/>
      <c r="P2" s="338"/>
      <c r="Q2" s="338"/>
      <c r="R2" s="338"/>
      <c r="S2" s="338"/>
      <c r="T2" s="338"/>
    </row>
    <row r="3" spans="1:20" x14ac:dyDescent="0.25">
      <c r="A3" s="339" t="s">
        <v>94</v>
      </c>
      <c r="B3" s="339"/>
      <c r="C3" s="339"/>
      <c r="D3" s="339"/>
      <c r="E3" s="339"/>
      <c r="F3" s="339"/>
      <c r="G3" s="339"/>
      <c r="H3" s="339"/>
      <c r="I3" s="339"/>
      <c r="J3" s="339"/>
      <c r="K3" s="339"/>
      <c r="L3" s="339"/>
      <c r="M3" s="339"/>
      <c r="N3" s="339"/>
      <c r="O3" s="339"/>
      <c r="P3" s="339"/>
      <c r="Q3" s="339"/>
      <c r="R3" s="339"/>
      <c r="S3" s="339"/>
      <c r="T3" s="339"/>
    </row>
    <row r="4" spans="1:20" x14ac:dyDescent="0.25">
      <c r="A4" s="37"/>
      <c r="B4" s="39"/>
      <c r="C4" s="39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  <c r="Q4" s="39"/>
      <c r="R4" s="39"/>
      <c r="S4" s="39"/>
      <c r="T4" s="39"/>
    </row>
    <row r="5" spans="1:20" ht="18.75" x14ac:dyDescent="0.3">
      <c r="B5" s="340" t="s">
        <v>208</v>
      </c>
      <c r="C5" s="340"/>
      <c r="D5" s="340"/>
      <c r="E5" s="340"/>
      <c r="F5" s="340"/>
      <c r="G5" s="340"/>
      <c r="H5" s="340"/>
      <c r="I5" s="340"/>
      <c r="J5" s="340"/>
      <c r="K5" s="340"/>
      <c r="L5" s="340"/>
      <c r="M5" s="340"/>
      <c r="N5" s="340"/>
      <c r="O5" s="340"/>
      <c r="P5" s="340"/>
      <c r="Q5" s="340"/>
    </row>
    <row r="7" spans="1:20" ht="18.75" x14ac:dyDescent="0.3">
      <c r="B7" s="340" t="s">
        <v>43</v>
      </c>
      <c r="C7" s="340"/>
      <c r="D7" s="340"/>
      <c r="E7" s="340"/>
      <c r="F7" s="340"/>
      <c r="G7" s="340"/>
      <c r="H7" s="340"/>
      <c r="I7" s="340"/>
      <c r="J7" s="340"/>
      <c r="K7" s="340"/>
      <c r="L7" s="340"/>
      <c r="M7" s="340"/>
      <c r="N7" s="340"/>
      <c r="O7" s="340"/>
      <c r="P7" s="340"/>
    </row>
    <row r="8" spans="1:20" ht="19.5" thickBot="1" x14ac:dyDescent="0.35">
      <c r="B8" s="340"/>
      <c r="C8" s="340"/>
      <c r="D8" s="340"/>
      <c r="E8" s="340"/>
      <c r="F8" s="340"/>
      <c r="G8" s="340"/>
      <c r="H8" s="340"/>
      <c r="I8" s="340"/>
      <c r="J8" s="340"/>
      <c r="K8" s="340"/>
      <c r="L8" s="340"/>
      <c r="M8" s="340"/>
      <c r="N8" s="340"/>
      <c r="O8" s="340"/>
      <c r="P8" s="340"/>
      <c r="Q8" s="340"/>
    </row>
    <row r="9" spans="1:20" ht="23.25" thickBot="1" x14ac:dyDescent="0.3">
      <c r="B9" s="63"/>
      <c r="F9" s="342" t="s">
        <v>101</v>
      </c>
      <c r="G9" s="343"/>
      <c r="H9" s="65" t="s">
        <v>5</v>
      </c>
      <c r="I9" s="65" t="s">
        <v>6</v>
      </c>
      <c r="J9" s="65" t="s">
        <v>7</v>
      </c>
      <c r="K9" s="65" t="s">
        <v>8</v>
      </c>
      <c r="L9" s="65" t="s">
        <v>86</v>
      </c>
      <c r="M9" s="65" t="s">
        <v>85</v>
      </c>
      <c r="N9" s="65" t="s">
        <v>84</v>
      </c>
      <c r="O9" s="65" t="s">
        <v>83</v>
      </c>
      <c r="P9" s="65" t="s">
        <v>194</v>
      </c>
      <c r="Q9" s="64"/>
    </row>
    <row r="10" spans="1:20" x14ac:dyDescent="0.25">
      <c r="B10" s="63"/>
      <c r="F10" s="344" t="s">
        <v>102</v>
      </c>
      <c r="G10" s="369"/>
      <c r="H10" s="66">
        <v>11</v>
      </c>
      <c r="I10" s="66">
        <v>22</v>
      </c>
      <c r="J10" s="66">
        <v>22</v>
      </c>
      <c r="K10" s="66">
        <v>22</v>
      </c>
      <c r="L10" s="66">
        <v>20</v>
      </c>
      <c r="M10" s="66">
        <v>19</v>
      </c>
      <c r="N10" s="145">
        <v>20</v>
      </c>
      <c r="O10" s="66">
        <v>23</v>
      </c>
      <c r="P10" s="66">
        <f>SUM(H10:O10)</f>
        <v>159</v>
      </c>
      <c r="Q10" s="64"/>
    </row>
    <row r="11" spans="1:20" x14ac:dyDescent="0.25">
      <c r="B11" s="63"/>
      <c r="F11" s="370" t="s">
        <v>103</v>
      </c>
      <c r="G11" s="371"/>
      <c r="H11" s="68">
        <v>2</v>
      </c>
      <c r="I11" s="68">
        <v>4</v>
      </c>
      <c r="J11" s="68">
        <v>5</v>
      </c>
      <c r="K11" s="68">
        <v>4</v>
      </c>
      <c r="L11" s="68">
        <v>4</v>
      </c>
      <c r="M11" s="68">
        <v>5</v>
      </c>
      <c r="N11" s="68">
        <v>4</v>
      </c>
      <c r="O11" s="68">
        <v>3</v>
      </c>
      <c r="P11" s="68">
        <f>SUM(H11:O11)</f>
        <v>31</v>
      </c>
      <c r="Q11" s="64"/>
    </row>
    <row r="12" spans="1:20" ht="21" customHeight="1" x14ac:dyDescent="0.25">
      <c r="B12" s="63"/>
      <c r="F12" s="383" t="s">
        <v>104</v>
      </c>
      <c r="G12" s="384"/>
      <c r="H12" s="69">
        <v>4</v>
      </c>
      <c r="I12" s="69">
        <v>9</v>
      </c>
      <c r="J12" s="69">
        <v>9</v>
      </c>
      <c r="K12" s="69">
        <v>9</v>
      </c>
      <c r="L12" s="69">
        <v>8</v>
      </c>
      <c r="M12" s="69">
        <v>7</v>
      </c>
      <c r="N12" s="69">
        <v>9</v>
      </c>
      <c r="O12" s="69">
        <v>9</v>
      </c>
      <c r="P12" s="69">
        <f>SUM(H12:O12)</f>
        <v>64</v>
      </c>
      <c r="Q12" s="62"/>
      <c r="R12" s="62"/>
    </row>
    <row r="13" spans="1:20" ht="23.25" customHeight="1" thickBot="1" x14ac:dyDescent="0.3">
      <c r="B13" s="63"/>
      <c r="F13" s="385" t="s">
        <v>105</v>
      </c>
      <c r="G13" s="386"/>
      <c r="H13" s="70">
        <v>7</v>
      </c>
      <c r="I13" s="70">
        <v>13</v>
      </c>
      <c r="J13" s="70">
        <v>13</v>
      </c>
      <c r="K13" s="70">
        <v>13</v>
      </c>
      <c r="L13" s="70">
        <v>12</v>
      </c>
      <c r="M13" s="70">
        <v>12</v>
      </c>
      <c r="N13" s="70">
        <v>11</v>
      </c>
      <c r="O13" s="70">
        <v>14</v>
      </c>
      <c r="P13" s="70">
        <f>SUM(H13:O13)</f>
        <v>95</v>
      </c>
      <c r="Q13" s="64"/>
    </row>
    <row r="14" spans="1:20" ht="23.25" customHeight="1" thickBot="1" x14ac:dyDescent="0.3">
      <c r="B14" s="63"/>
      <c r="F14" s="387" t="s">
        <v>204</v>
      </c>
      <c r="G14" s="388"/>
      <c r="H14" s="70">
        <v>4</v>
      </c>
      <c r="I14" s="70">
        <v>9</v>
      </c>
      <c r="J14" s="70">
        <v>9</v>
      </c>
      <c r="K14" s="70">
        <v>9</v>
      </c>
      <c r="L14" s="70">
        <v>8</v>
      </c>
      <c r="M14" s="70">
        <v>8</v>
      </c>
      <c r="N14" s="70">
        <v>9</v>
      </c>
      <c r="O14" s="70">
        <v>9</v>
      </c>
      <c r="P14" s="70">
        <f>SUM(H14:O14)</f>
        <v>65</v>
      </c>
      <c r="Q14" s="64"/>
    </row>
    <row r="15" spans="1:20" ht="26.25" customHeight="1" x14ac:dyDescent="0.25"/>
    <row r="16" spans="1:20" ht="38.25" x14ac:dyDescent="0.25">
      <c r="A16" s="95" t="s">
        <v>76</v>
      </c>
      <c r="B16" s="29" t="s">
        <v>0</v>
      </c>
      <c r="C16" s="29" t="s">
        <v>1</v>
      </c>
      <c r="D16" s="98" t="s">
        <v>2</v>
      </c>
      <c r="E16" s="98" t="s">
        <v>3</v>
      </c>
      <c r="F16" s="98" t="s">
        <v>4</v>
      </c>
      <c r="G16" s="98"/>
      <c r="H16" s="99" t="s">
        <v>5</v>
      </c>
      <c r="I16" s="99" t="s">
        <v>6</v>
      </c>
      <c r="J16" s="99" t="s">
        <v>7</v>
      </c>
      <c r="K16" s="99" t="s">
        <v>8</v>
      </c>
      <c r="L16" s="99" t="s">
        <v>86</v>
      </c>
      <c r="M16" s="99" t="s">
        <v>85</v>
      </c>
      <c r="N16" s="99" t="s">
        <v>84</v>
      </c>
      <c r="O16" s="99" t="s">
        <v>83</v>
      </c>
      <c r="P16" s="98" t="s">
        <v>95</v>
      </c>
    </row>
    <row r="17" spans="1:16" x14ac:dyDescent="0.25">
      <c r="A17" s="368">
        <v>1</v>
      </c>
      <c r="B17" s="1" t="s">
        <v>16</v>
      </c>
      <c r="C17" s="52" t="s">
        <v>13</v>
      </c>
      <c r="D17" s="4"/>
      <c r="E17" s="4"/>
      <c r="F17" s="4"/>
      <c r="G17" s="30"/>
      <c r="H17" s="4"/>
      <c r="I17" s="4"/>
      <c r="J17" s="4"/>
      <c r="K17" s="4"/>
      <c r="L17" s="4"/>
      <c r="M17" s="4"/>
      <c r="N17" s="4"/>
      <c r="O17" s="4"/>
      <c r="P17" s="5"/>
    </row>
    <row r="18" spans="1:16" x14ac:dyDescent="0.25">
      <c r="A18" s="368"/>
      <c r="B18" s="2" t="s">
        <v>15</v>
      </c>
      <c r="C18" s="3" t="s">
        <v>14</v>
      </c>
      <c r="D18" s="245">
        <v>1</v>
      </c>
      <c r="E18" s="3">
        <v>8</v>
      </c>
      <c r="F18" s="3">
        <f>D18*E18</f>
        <v>8</v>
      </c>
      <c r="G18" s="30"/>
      <c r="H18" s="74">
        <f>H10*F18</f>
        <v>88</v>
      </c>
      <c r="I18" s="74">
        <f>I10*F18</f>
        <v>176</v>
      </c>
      <c r="J18" s="74">
        <f>J10*F18</f>
        <v>176</v>
      </c>
      <c r="K18" s="74">
        <f>K10*F18</f>
        <v>176</v>
      </c>
      <c r="L18" s="74">
        <f>L10*F18</f>
        <v>160</v>
      </c>
      <c r="M18" s="74">
        <f>M10*F18</f>
        <v>152</v>
      </c>
      <c r="N18" s="74">
        <f>N10*F18</f>
        <v>160</v>
      </c>
      <c r="O18" s="74">
        <f>O10*F18</f>
        <v>184</v>
      </c>
      <c r="P18" s="35">
        <f>SUM(H18:O18)</f>
        <v>1272</v>
      </c>
    </row>
    <row r="19" spans="1:16" x14ac:dyDescent="0.25">
      <c r="A19" s="368">
        <f>1+A17</f>
        <v>2</v>
      </c>
      <c r="B19" s="1" t="s">
        <v>17</v>
      </c>
      <c r="C19" s="52" t="s">
        <v>13</v>
      </c>
      <c r="D19" s="245"/>
      <c r="E19" s="3"/>
      <c r="F19" s="3"/>
      <c r="G19" s="30"/>
      <c r="H19" s="28"/>
      <c r="I19" s="28"/>
      <c r="J19" s="28"/>
      <c r="K19" s="28"/>
      <c r="L19" s="28"/>
      <c r="M19" s="28"/>
      <c r="N19" s="28"/>
      <c r="O19" s="28"/>
      <c r="P19" s="10"/>
    </row>
    <row r="20" spans="1:16" ht="21.75" customHeight="1" x14ac:dyDescent="0.25">
      <c r="A20" s="368"/>
      <c r="B20" s="32" t="s">
        <v>184</v>
      </c>
      <c r="C20" s="34" t="s">
        <v>18</v>
      </c>
      <c r="D20" s="245">
        <v>1</v>
      </c>
      <c r="E20" s="3">
        <v>5</v>
      </c>
      <c r="F20" s="3">
        <f>D20*E20</f>
        <v>5</v>
      </c>
      <c r="G20" s="30"/>
      <c r="H20" s="74">
        <f>H10*F20</f>
        <v>55</v>
      </c>
      <c r="I20" s="74">
        <f>I10*F20</f>
        <v>110</v>
      </c>
      <c r="J20" s="74">
        <f>J10*F20</f>
        <v>110</v>
      </c>
      <c r="K20" s="74">
        <f>K10*F20</f>
        <v>110</v>
      </c>
      <c r="L20" s="74">
        <f>L10*F20</f>
        <v>100</v>
      </c>
      <c r="M20" s="74">
        <f>M10*F20</f>
        <v>95</v>
      </c>
      <c r="N20" s="74">
        <f>N10*F20</f>
        <v>100</v>
      </c>
      <c r="O20" s="74">
        <f>O10*F20</f>
        <v>115</v>
      </c>
      <c r="P20" s="35">
        <f>SUM(H20:O20)</f>
        <v>795</v>
      </c>
    </row>
    <row r="21" spans="1:16" x14ac:dyDescent="0.25">
      <c r="A21" s="368">
        <f t="shared" ref="A21" si="0">1+A19</f>
        <v>3</v>
      </c>
      <c r="B21" s="323" t="s">
        <v>193</v>
      </c>
      <c r="C21" s="52" t="s">
        <v>13</v>
      </c>
      <c r="D21" s="245"/>
      <c r="E21" s="3"/>
      <c r="F21" s="3"/>
      <c r="G21" s="30"/>
      <c r="H21" s="28"/>
      <c r="I21" s="28"/>
      <c r="J21" s="28"/>
      <c r="K21" s="28"/>
      <c r="L21" s="28"/>
      <c r="M21" s="28"/>
      <c r="N21" s="28"/>
      <c r="O21" s="28"/>
      <c r="P21" s="10"/>
    </row>
    <row r="22" spans="1:16" x14ac:dyDescent="0.25">
      <c r="A22" s="368"/>
      <c r="B22" s="329"/>
      <c r="C22" s="3" t="s">
        <v>19</v>
      </c>
      <c r="D22" s="245">
        <v>1</v>
      </c>
      <c r="E22" s="3">
        <v>3</v>
      </c>
      <c r="F22" s="3">
        <f>D22*E22</f>
        <v>3</v>
      </c>
      <c r="G22" s="30"/>
      <c r="H22" s="74">
        <f>H10*F22</f>
        <v>33</v>
      </c>
      <c r="I22" s="74">
        <f>I10*F22</f>
        <v>66</v>
      </c>
      <c r="J22" s="74">
        <f>J10*F22</f>
        <v>66</v>
      </c>
      <c r="K22" s="74">
        <f>K10*F22</f>
        <v>66</v>
      </c>
      <c r="L22" s="74">
        <f>L10*F22</f>
        <v>60</v>
      </c>
      <c r="M22" s="74">
        <f>M10*F22</f>
        <v>57</v>
      </c>
      <c r="N22" s="74">
        <f>N10*F22</f>
        <v>60</v>
      </c>
      <c r="O22" s="74">
        <f>O10*F22</f>
        <v>69</v>
      </c>
      <c r="P22" s="35">
        <f>SUM(H22:O22)</f>
        <v>477</v>
      </c>
    </row>
    <row r="23" spans="1:16" ht="22.5" x14ac:dyDescent="0.25">
      <c r="A23" s="368">
        <f t="shared" ref="A23" si="1">1+A21</f>
        <v>4</v>
      </c>
      <c r="B23" s="31" t="s">
        <v>20</v>
      </c>
      <c r="C23" s="51" t="s">
        <v>13</v>
      </c>
      <c r="D23" s="245"/>
      <c r="E23" s="3"/>
      <c r="F23" s="3"/>
      <c r="G23" s="30"/>
      <c r="H23" s="28"/>
      <c r="I23" s="28"/>
      <c r="J23" s="28"/>
      <c r="K23" s="28"/>
      <c r="L23" s="28"/>
      <c r="M23" s="28"/>
      <c r="N23" s="28"/>
      <c r="O23" s="28"/>
      <c r="P23" s="10"/>
    </row>
    <row r="24" spans="1:16" ht="22.5" x14ac:dyDescent="0.25">
      <c r="A24" s="368"/>
      <c r="B24" s="32" t="s">
        <v>21</v>
      </c>
      <c r="C24" s="34" t="s">
        <v>22</v>
      </c>
      <c r="D24" s="245">
        <v>1</v>
      </c>
      <c r="E24" s="3">
        <v>9</v>
      </c>
      <c r="F24" s="3">
        <f>D24*E24</f>
        <v>9</v>
      </c>
      <c r="G24" s="30"/>
      <c r="H24" s="74">
        <f>H10*F24</f>
        <v>99</v>
      </c>
      <c r="I24" s="74">
        <f>I10*F24</f>
        <v>198</v>
      </c>
      <c r="J24" s="74">
        <f>J10*F24</f>
        <v>198</v>
      </c>
      <c r="K24" s="74">
        <f>K10*F24</f>
        <v>198</v>
      </c>
      <c r="L24" s="74">
        <f>L10*F24</f>
        <v>180</v>
      </c>
      <c r="M24" s="74">
        <f>M10*F24</f>
        <v>171</v>
      </c>
      <c r="N24" s="74">
        <f>N10*F24</f>
        <v>180</v>
      </c>
      <c r="O24" s="74">
        <f>O10*F24</f>
        <v>207</v>
      </c>
      <c r="P24" s="35">
        <f>SUM(H24:O24)</f>
        <v>1431</v>
      </c>
    </row>
    <row r="25" spans="1:16" ht="22.5" x14ac:dyDescent="0.25">
      <c r="A25" s="368">
        <f t="shared" ref="A25:A27" si="2">1+A23</f>
        <v>5</v>
      </c>
      <c r="B25" s="1" t="s">
        <v>23</v>
      </c>
      <c r="C25" s="53" t="s">
        <v>25</v>
      </c>
      <c r="D25" s="245"/>
      <c r="E25" s="3"/>
      <c r="F25" s="3"/>
      <c r="G25" s="30"/>
      <c r="H25" s="28"/>
      <c r="I25" s="28"/>
      <c r="J25" s="28"/>
      <c r="K25" s="28"/>
      <c r="L25" s="28"/>
      <c r="M25" s="28"/>
      <c r="N25" s="28"/>
      <c r="O25" s="28"/>
      <c r="P25" s="10"/>
    </row>
    <row r="26" spans="1:16" x14ac:dyDescent="0.25">
      <c r="A26" s="368"/>
      <c r="B26" s="2" t="s">
        <v>24</v>
      </c>
      <c r="C26" s="3" t="s">
        <v>26</v>
      </c>
      <c r="D26" s="245">
        <v>1</v>
      </c>
      <c r="E26" s="3">
        <v>2</v>
      </c>
      <c r="F26" s="3">
        <f>D26*E26</f>
        <v>2</v>
      </c>
      <c r="G26" s="30"/>
      <c r="H26" s="115">
        <f>H13*F26</f>
        <v>14</v>
      </c>
      <c r="I26" s="115">
        <f>I13*F26</f>
        <v>26</v>
      </c>
      <c r="J26" s="115">
        <f>J13*F26</f>
        <v>26</v>
      </c>
      <c r="K26" s="115">
        <f>K13*F26</f>
        <v>26</v>
      </c>
      <c r="L26" s="115">
        <f>L13*F26</f>
        <v>24</v>
      </c>
      <c r="M26" s="115">
        <f>M13*F26</f>
        <v>24</v>
      </c>
      <c r="N26" s="115">
        <f>N13*F26</f>
        <v>22</v>
      </c>
      <c r="O26" s="115">
        <f>O13*F26</f>
        <v>28</v>
      </c>
      <c r="P26" s="35">
        <f>SUM(H26:O26)</f>
        <v>190</v>
      </c>
    </row>
    <row r="27" spans="1:16" x14ac:dyDescent="0.25">
      <c r="A27" s="368">
        <f t="shared" si="2"/>
        <v>6</v>
      </c>
      <c r="B27" s="6"/>
      <c r="C27" s="52" t="s">
        <v>13</v>
      </c>
      <c r="D27" s="245"/>
      <c r="E27" s="3"/>
      <c r="F27" s="3"/>
      <c r="G27" s="30"/>
      <c r="H27" s="28"/>
      <c r="I27" s="28"/>
      <c r="J27" s="28"/>
      <c r="K27" s="28"/>
      <c r="L27" s="28"/>
      <c r="M27" s="28"/>
      <c r="N27" s="28"/>
      <c r="O27" s="28"/>
      <c r="P27" s="10"/>
    </row>
    <row r="28" spans="1:16" x14ac:dyDescent="0.25">
      <c r="A28" s="368"/>
      <c r="B28" s="9"/>
      <c r="C28" s="3" t="s">
        <v>28</v>
      </c>
      <c r="D28" s="245">
        <v>1</v>
      </c>
      <c r="E28" s="3">
        <v>9</v>
      </c>
      <c r="F28" s="3">
        <f>D28*E28</f>
        <v>9</v>
      </c>
      <c r="G28" s="30"/>
      <c r="H28" s="74">
        <f>H10*F28</f>
        <v>99</v>
      </c>
      <c r="I28" s="74">
        <f>I10*F28</f>
        <v>198</v>
      </c>
      <c r="J28" s="74">
        <f>J10*F28</f>
        <v>198</v>
      </c>
      <c r="K28" s="74">
        <f>K10*F28</f>
        <v>198</v>
      </c>
      <c r="L28" s="74">
        <f>L10*F28</f>
        <v>180</v>
      </c>
      <c r="M28" s="74">
        <f>M10*F28</f>
        <v>171</v>
      </c>
      <c r="N28" s="74">
        <f>N10*F28</f>
        <v>180</v>
      </c>
      <c r="O28" s="74">
        <f>O10*F28</f>
        <v>207</v>
      </c>
      <c r="P28" s="35">
        <f>SUM(H28:O28)</f>
        <v>1431</v>
      </c>
    </row>
    <row r="29" spans="1:16" x14ac:dyDescent="0.25">
      <c r="A29" s="368"/>
      <c r="B29" s="8" t="s">
        <v>27</v>
      </c>
      <c r="C29" s="3" t="s">
        <v>31</v>
      </c>
      <c r="D29" s="245">
        <v>1</v>
      </c>
      <c r="E29" s="3">
        <v>6</v>
      </c>
      <c r="F29" s="3">
        <f>D29*E29</f>
        <v>6</v>
      </c>
      <c r="G29" s="30"/>
      <c r="H29" s="74">
        <f>H10*F29</f>
        <v>66</v>
      </c>
      <c r="I29" s="74">
        <f>I10*F29</f>
        <v>132</v>
      </c>
      <c r="J29" s="74">
        <f>J10*F29</f>
        <v>132</v>
      </c>
      <c r="K29" s="74">
        <f>K10*F29</f>
        <v>132</v>
      </c>
      <c r="L29" s="74">
        <f>L10*F29</f>
        <v>120</v>
      </c>
      <c r="M29" s="74">
        <f>M10*F29</f>
        <v>114</v>
      </c>
      <c r="N29" s="74">
        <f>N10*F29</f>
        <v>120</v>
      </c>
      <c r="O29" s="74">
        <f>O10*F29</f>
        <v>138</v>
      </c>
      <c r="P29" s="35">
        <f>SUM(H29:O29)</f>
        <v>954</v>
      </c>
    </row>
    <row r="30" spans="1:16" x14ac:dyDescent="0.25">
      <c r="A30" s="368"/>
      <c r="B30" s="8" t="s">
        <v>15</v>
      </c>
      <c r="C30" s="54" t="s">
        <v>29</v>
      </c>
      <c r="D30" s="245"/>
      <c r="E30" s="3"/>
      <c r="F30" s="3"/>
      <c r="G30" s="30"/>
      <c r="H30" s="28"/>
      <c r="I30" s="28"/>
      <c r="J30" s="28"/>
      <c r="K30" s="28"/>
      <c r="L30" s="28"/>
      <c r="M30" s="28"/>
      <c r="N30" s="28"/>
      <c r="O30" s="28"/>
      <c r="P30" s="10"/>
    </row>
    <row r="31" spans="1:16" x14ac:dyDescent="0.25">
      <c r="A31" s="368"/>
      <c r="B31" s="7"/>
      <c r="C31" s="3" t="s">
        <v>30</v>
      </c>
      <c r="D31" s="245">
        <v>1</v>
      </c>
      <c r="E31" s="3">
        <v>4</v>
      </c>
      <c r="F31" s="3">
        <f>D31*E31</f>
        <v>4</v>
      </c>
      <c r="G31" s="30"/>
      <c r="H31" s="141">
        <f>H11*F31</f>
        <v>8</v>
      </c>
      <c r="I31" s="141">
        <f>I11*F31</f>
        <v>16</v>
      </c>
      <c r="J31" s="141">
        <f>J11*F31</f>
        <v>20</v>
      </c>
      <c r="K31" s="141">
        <f>K11*F31</f>
        <v>16</v>
      </c>
      <c r="L31" s="141">
        <f>L11*F31</f>
        <v>16</v>
      </c>
      <c r="M31" s="141">
        <f>M11*F31</f>
        <v>20</v>
      </c>
      <c r="N31" s="141">
        <f>N11*F31</f>
        <v>16</v>
      </c>
      <c r="O31" s="141">
        <f>O11*F31</f>
        <v>12</v>
      </c>
      <c r="P31" s="35">
        <f>SUM(H31:O31)</f>
        <v>124</v>
      </c>
    </row>
    <row r="32" spans="1:16" x14ac:dyDescent="0.25">
      <c r="A32" s="368">
        <f>1+A27</f>
        <v>7</v>
      </c>
      <c r="B32" s="1" t="s">
        <v>27</v>
      </c>
      <c r="C32" s="52" t="s">
        <v>13</v>
      </c>
      <c r="D32" s="245"/>
      <c r="E32" s="3"/>
      <c r="F32" s="3"/>
      <c r="G32" s="30"/>
      <c r="H32" s="28"/>
      <c r="I32" s="28"/>
      <c r="J32" s="28"/>
      <c r="K32" s="28"/>
      <c r="L32" s="28"/>
      <c r="M32" s="28"/>
      <c r="N32" s="28"/>
      <c r="O32" s="28"/>
      <c r="P32" s="10"/>
    </row>
    <row r="33" spans="1:16" x14ac:dyDescent="0.25">
      <c r="A33" s="368"/>
      <c r="B33" s="2" t="s">
        <v>32</v>
      </c>
      <c r="C33" s="3" t="s">
        <v>19</v>
      </c>
      <c r="D33" s="245">
        <v>1</v>
      </c>
      <c r="E33" s="3">
        <v>3</v>
      </c>
      <c r="F33" s="3">
        <f>D33*E33</f>
        <v>3</v>
      </c>
      <c r="G33" s="30"/>
      <c r="H33" s="74">
        <f>H10*F33</f>
        <v>33</v>
      </c>
      <c r="I33" s="74">
        <f>I10*F33</f>
        <v>66</v>
      </c>
      <c r="J33" s="74">
        <f>J10*F33</f>
        <v>66</v>
      </c>
      <c r="K33" s="74">
        <f>K10*F33</f>
        <v>66</v>
      </c>
      <c r="L33" s="74">
        <f>L10*F33</f>
        <v>60</v>
      </c>
      <c r="M33" s="74">
        <f>M10*F33</f>
        <v>57</v>
      </c>
      <c r="N33" s="74">
        <f>N10*F33</f>
        <v>60</v>
      </c>
      <c r="O33" s="74">
        <f>O10*F33</f>
        <v>69</v>
      </c>
      <c r="P33" s="35">
        <f>SUM(H33:O33)</f>
        <v>477</v>
      </c>
    </row>
    <row r="34" spans="1:16" x14ac:dyDescent="0.25">
      <c r="A34" s="368">
        <f t="shared" ref="A34:A48" si="3">1+A32</f>
        <v>8</v>
      </c>
      <c r="B34" s="1" t="s">
        <v>27</v>
      </c>
      <c r="C34" s="52" t="s">
        <v>13</v>
      </c>
      <c r="D34" s="245"/>
      <c r="E34" s="3"/>
      <c r="F34" s="3"/>
      <c r="G34" s="30"/>
      <c r="H34" s="28"/>
      <c r="I34" s="28"/>
      <c r="J34" s="28"/>
      <c r="K34" s="28"/>
      <c r="L34" s="28"/>
      <c r="M34" s="28"/>
      <c r="N34" s="28"/>
      <c r="O34" s="28"/>
      <c r="P34" s="10"/>
    </row>
    <row r="35" spans="1:16" ht="22.5" x14ac:dyDescent="0.25">
      <c r="A35" s="368"/>
      <c r="B35" s="32" t="s">
        <v>33</v>
      </c>
      <c r="C35" s="34" t="s">
        <v>34</v>
      </c>
      <c r="D35" s="245">
        <v>1</v>
      </c>
      <c r="E35" s="3">
        <v>2</v>
      </c>
      <c r="F35" s="3">
        <f>D35*E35</f>
        <v>2</v>
      </c>
      <c r="G35" s="30"/>
      <c r="H35" s="74">
        <f>H10*F35</f>
        <v>22</v>
      </c>
      <c r="I35" s="74">
        <f>I10*F35</f>
        <v>44</v>
      </c>
      <c r="J35" s="74">
        <f>J10*F35</f>
        <v>44</v>
      </c>
      <c r="K35" s="74">
        <f>K10*F35</f>
        <v>44</v>
      </c>
      <c r="L35" s="74">
        <f>L10*F35</f>
        <v>40</v>
      </c>
      <c r="M35" s="74">
        <f>M10*F35</f>
        <v>38</v>
      </c>
      <c r="N35" s="74">
        <f>N10*F35</f>
        <v>40</v>
      </c>
      <c r="O35" s="74">
        <f>O10*F35</f>
        <v>46</v>
      </c>
      <c r="P35" s="35">
        <f>SUM(H35:O35)</f>
        <v>318</v>
      </c>
    </row>
    <row r="36" spans="1:16" x14ac:dyDescent="0.25">
      <c r="A36" s="368">
        <f t="shared" si="3"/>
        <v>9</v>
      </c>
      <c r="B36" s="1" t="s">
        <v>35</v>
      </c>
      <c r="C36" s="52" t="s">
        <v>13</v>
      </c>
      <c r="D36" s="245"/>
      <c r="E36" s="3"/>
      <c r="F36" s="3"/>
      <c r="G36" s="30"/>
      <c r="H36" s="28"/>
      <c r="I36" s="28"/>
      <c r="J36" s="28"/>
      <c r="K36" s="28"/>
      <c r="L36" s="28"/>
      <c r="M36" s="28"/>
      <c r="N36" s="28"/>
      <c r="O36" s="28"/>
      <c r="P36" s="10"/>
    </row>
    <row r="37" spans="1:16" x14ac:dyDescent="0.25">
      <c r="A37" s="368"/>
      <c r="B37" s="2" t="s">
        <v>36</v>
      </c>
      <c r="C37" s="3" t="s">
        <v>34</v>
      </c>
      <c r="D37" s="245">
        <v>1</v>
      </c>
      <c r="E37" s="3">
        <v>2</v>
      </c>
      <c r="F37" s="3">
        <f>D37*E37</f>
        <v>2</v>
      </c>
      <c r="G37" s="30"/>
      <c r="H37" s="74">
        <f>H10*F37</f>
        <v>22</v>
      </c>
      <c r="I37" s="74">
        <f>I10*F37</f>
        <v>44</v>
      </c>
      <c r="J37" s="74">
        <f>J10*F37</f>
        <v>44</v>
      </c>
      <c r="K37" s="74">
        <f>K10*F37</f>
        <v>44</v>
      </c>
      <c r="L37" s="74">
        <f>L10*F37</f>
        <v>40</v>
      </c>
      <c r="M37" s="74">
        <f>M10*F37</f>
        <v>38</v>
      </c>
      <c r="N37" s="74">
        <f>N10*F37</f>
        <v>40</v>
      </c>
      <c r="O37" s="74">
        <f>O10*F37</f>
        <v>46</v>
      </c>
      <c r="P37" s="35">
        <f>SUM(H37:O37)</f>
        <v>318</v>
      </c>
    </row>
    <row r="38" spans="1:16" x14ac:dyDescent="0.25">
      <c r="A38" s="368">
        <f t="shared" si="3"/>
        <v>10</v>
      </c>
      <c r="B38" s="373" t="s">
        <v>37</v>
      </c>
      <c r="C38" s="52" t="s">
        <v>13</v>
      </c>
      <c r="D38" s="245"/>
      <c r="E38" s="3"/>
      <c r="F38" s="3"/>
      <c r="G38" s="30"/>
      <c r="H38" s="28"/>
      <c r="I38" s="28"/>
      <c r="J38" s="28"/>
      <c r="K38" s="28"/>
      <c r="L38" s="28"/>
      <c r="M38" s="28"/>
      <c r="N38" s="28"/>
      <c r="O38" s="28"/>
      <c r="P38" s="10"/>
    </row>
    <row r="39" spans="1:16" x14ac:dyDescent="0.25">
      <c r="A39" s="368"/>
      <c r="B39" s="361"/>
      <c r="C39" s="3" t="s">
        <v>19</v>
      </c>
      <c r="D39" s="245">
        <v>1</v>
      </c>
      <c r="E39" s="3">
        <v>3</v>
      </c>
      <c r="F39" s="3">
        <f>D39*E39</f>
        <v>3</v>
      </c>
      <c r="G39" s="30"/>
      <c r="H39" s="74">
        <f>H10*F39</f>
        <v>33</v>
      </c>
      <c r="I39" s="74">
        <f>I10*F39</f>
        <v>66</v>
      </c>
      <c r="J39" s="74">
        <f>J10*F39</f>
        <v>66</v>
      </c>
      <c r="K39" s="74">
        <f>K10*F39</f>
        <v>66</v>
      </c>
      <c r="L39" s="74">
        <f>L10*F39</f>
        <v>60</v>
      </c>
      <c r="M39" s="74">
        <f>M10*F39</f>
        <v>57</v>
      </c>
      <c r="N39" s="74">
        <f>N10*F39</f>
        <v>60</v>
      </c>
      <c r="O39" s="74">
        <f>O10*F39</f>
        <v>69</v>
      </c>
      <c r="P39" s="35">
        <f>SUM(H39:O39)</f>
        <v>477</v>
      </c>
    </row>
    <row r="40" spans="1:16" ht="15" customHeight="1" x14ac:dyDescent="0.25">
      <c r="A40" s="368">
        <v>11</v>
      </c>
      <c r="B40" s="323" t="s">
        <v>185</v>
      </c>
      <c r="C40" s="52" t="s">
        <v>13</v>
      </c>
      <c r="D40" s="245"/>
      <c r="E40" s="3"/>
      <c r="F40" s="3"/>
      <c r="G40" s="30"/>
      <c r="H40" s="28"/>
      <c r="I40" s="28"/>
      <c r="J40" s="28"/>
      <c r="K40" s="28"/>
      <c r="L40" s="28"/>
      <c r="M40" s="28"/>
      <c r="N40" s="28"/>
      <c r="O40" s="28"/>
      <c r="P40" s="10"/>
    </row>
    <row r="41" spans="1:16" ht="28.5" customHeight="1" x14ac:dyDescent="0.25">
      <c r="A41" s="368"/>
      <c r="B41" s="329"/>
      <c r="C41" s="3" t="s">
        <v>40</v>
      </c>
      <c r="D41" s="245">
        <v>1</v>
      </c>
      <c r="E41" s="3">
        <v>7</v>
      </c>
      <c r="F41" s="3">
        <f>D41*E41</f>
        <v>7</v>
      </c>
      <c r="G41" s="30"/>
      <c r="H41" s="74">
        <f>H10*F41</f>
        <v>77</v>
      </c>
      <c r="I41" s="74">
        <f>I10*F41</f>
        <v>154</v>
      </c>
      <c r="J41" s="74">
        <f>J10*F41</f>
        <v>154</v>
      </c>
      <c r="K41" s="74">
        <f>K10*F41</f>
        <v>154</v>
      </c>
      <c r="L41" s="74">
        <f>L10*F41</f>
        <v>140</v>
      </c>
      <c r="M41" s="74">
        <f>M10*F41</f>
        <v>133</v>
      </c>
      <c r="N41" s="74">
        <f>N10*F41</f>
        <v>140</v>
      </c>
      <c r="O41" s="74">
        <f>O10*F41</f>
        <v>161</v>
      </c>
      <c r="P41" s="35">
        <f>SUM(H41:O41)</f>
        <v>1113</v>
      </c>
    </row>
    <row r="42" spans="1:16" x14ac:dyDescent="0.25">
      <c r="A42" s="368">
        <f t="shared" si="3"/>
        <v>12</v>
      </c>
      <c r="B42" s="380" t="s">
        <v>186</v>
      </c>
      <c r="C42" s="52" t="s">
        <v>13</v>
      </c>
      <c r="D42" s="245"/>
      <c r="E42" s="3"/>
      <c r="F42" s="3"/>
      <c r="G42" s="30"/>
      <c r="H42" s="28"/>
      <c r="I42" s="28"/>
      <c r="J42" s="28"/>
      <c r="K42" s="28"/>
      <c r="L42" s="28"/>
      <c r="M42" s="28"/>
      <c r="N42" s="28"/>
      <c r="O42" s="28"/>
      <c r="P42" s="10"/>
    </row>
    <row r="43" spans="1:16" x14ac:dyDescent="0.25">
      <c r="A43" s="368"/>
      <c r="B43" s="381"/>
      <c r="C43" s="3" t="s">
        <v>40</v>
      </c>
      <c r="D43" s="245">
        <v>1</v>
      </c>
      <c r="E43" s="3">
        <v>7</v>
      </c>
      <c r="F43" s="3">
        <f>D43*E43</f>
        <v>7</v>
      </c>
      <c r="G43" s="30"/>
      <c r="H43" s="74">
        <f>H10*F43</f>
        <v>77</v>
      </c>
      <c r="I43" s="74">
        <f>I10*F43</f>
        <v>154</v>
      </c>
      <c r="J43" s="74">
        <f>J10*F43</f>
        <v>154</v>
      </c>
      <c r="K43" s="74">
        <f>K10*F43</f>
        <v>154</v>
      </c>
      <c r="L43" s="74">
        <f>L10*F43</f>
        <v>140</v>
      </c>
      <c r="M43" s="74">
        <f>M10*F43</f>
        <v>133</v>
      </c>
      <c r="N43" s="74">
        <f>N10*F43</f>
        <v>140</v>
      </c>
      <c r="O43" s="74">
        <f>O10*F43</f>
        <v>161</v>
      </c>
      <c r="P43" s="35">
        <f>SUM(H43:O43)</f>
        <v>1113</v>
      </c>
    </row>
    <row r="44" spans="1:16" x14ac:dyDescent="0.25">
      <c r="A44" s="368">
        <f t="shared" si="3"/>
        <v>13</v>
      </c>
      <c r="B44" s="380" t="s">
        <v>183</v>
      </c>
      <c r="C44" s="52" t="s">
        <v>13</v>
      </c>
      <c r="D44" s="245"/>
      <c r="E44" s="3"/>
      <c r="F44" s="3"/>
      <c r="G44" s="30"/>
      <c r="H44" s="28"/>
      <c r="I44" s="28"/>
      <c r="J44" s="28"/>
      <c r="K44" s="28"/>
      <c r="L44" s="28"/>
      <c r="M44" s="28"/>
      <c r="N44" s="28"/>
      <c r="O44" s="28"/>
      <c r="P44" s="10"/>
    </row>
    <row r="45" spans="1:16" x14ac:dyDescent="0.25">
      <c r="A45" s="368"/>
      <c r="B45" s="382"/>
      <c r="C45" s="3" t="s">
        <v>46</v>
      </c>
      <c r="D45" s="245">
        <v>1</v>
      </c>
      <c r="E45" s="3">
        <v>1</v>
      </c>
      <c r="F45" s="3">
        <f>D45*E45</f>
        <v>1</v>
      </c>
      <c r="G45" s="30"/>
      <c r="H45" s="74">
        <f>H10*F45</f>
        <v>11</v>
      </c>
      <c r="I45" s="74">
        <f>I10*F45</f>
        <v>22</v>
      </c>
      <c r="J45" s="74">
        <f>J10*F45</f>
        <v>22</v>
      </c>
      <c r="K45" s="74">
        <f>K10*F45</f>
        <v>22</v>
      </c>
      <c r="L45" s="74">
        <f>L10*F45</f>
        <v>20</v>
      </c>
      <c r="M45" s="74">
        <f>M10*F45</f>
        <v>19</v>
      </c>
      <c r="N45" s="74">
        <f>N10*F45</f>
        <v>20</v>
      </c>
      <c r="O45" s="74">
        <f>O10*F45</f>
        <v>23</v>
      </c>
      <c r="P45" s="35">
        <f>SUM(H45:O45)</f>
        <v>159</v>
      </c>
    </row>
    <row r="46" spans="1:16" x14ac:dyDescent="0.25">
      <c r="A46" s="368">
        <f t="shared" si="3"/>
        <v>14</v>
      </c>
      <c r="B46" s="1" t="s">
        <v>44</v>
      </c>
      <c r="C46" s="75" t="s">
        <v>13</v>
      </c>
      <c r="D46" s="245"/>
      <c r="E46" s="3"/>
      <c r="F46" s="3"/>
      <c r="G46" s="30"/>
      <c r="H46" s="28"/>
      <c r="I46" s="28"/>
      <c r="J46" s="28"/>
      <c r="K46" s="28"/>
      <c r="L46" s="28"/>
      <c r="M46" s="28"/>
      <c r="N46" s="28"/>
      <c r="O46" s="28"/>
      <c r="P46" s="10"/>
    </row>
    <row r="47" spans="1:16" x14ac:dyDescent="0.25">
      <c r="A47" s="368"/>
      <c r="B47" s="2" t="s">
        <v>45</v>
      </c>
      <c r="C47" s="3" t="s">
        <v>46</v>
      </c>
      <c r="D47" s="245">
        <v>1</v>
      </c>
      <c r="E47" s="3">
        <v>1</v>
      </c>
      <c r="F47" s="3">
        <f>D47*E47</f>
        <v>1</v>
      </c>
      <c r="G47" s="30"/>
      <c r="H47" s="74">
        <f>H10*F47</f>
        <v>11</v>
      </c>
      <c r="I47" s="74">
        <f>I10*F47</f>
        <v>22</v>
      </c>
      <c r="J47" s="74">
        <f>J10*F47</f>
        <v>22</v>
      </c>
      <c r="K47" s="74">
        <f>K10*F47</f>
        <v>22</v>
      </c>
      <c r="L47" s="74">
        <f>L10*F47</f>
        <v>20</v>
      </c>
      <c r="M47" s="74">
        <f>M10*F47</f>
        <v>19</v>
      </c>
      <c r="N47" s="74">
        <f>N10*F47</f>
        <v>20</v>
      </c>
      <c r="O47" s="74">
        <f>O10*F47</f>
        <v>23</v>
      </c>
      <c r="P47" s="35">
        <f>SUM(H47:O47)</f>
        <v>159</v>
      </c>
    </row>
    <row r="48" spans="1:16" x14ac:dyDescent="0.25">
      <c r="A48" s="368">
        <f t="shared" si="3"/>
        <v>15</v>
      </c>
      <c r="B48" s="380" t="s">
        <v>187</v>
      </c>
      <c r="C48" s="75" t="s">
        <v>13</v>
      </c>
      <c r="D48" s="245"/>
      <c r="E48" s="3"/>
      <c r="F48" s="3"/>
      <c r="G48" s="30"/>
      <c r="H48" s="28"/>
      <c r="I48" s="28"/>
      <c r="J48" s="28"/>
      <c r="K48" s="28"/>
      <c r="L48" s="28"/>
      <c r="M48" s="28"/>
      <c r="N48" s="28"/>
      <c r="O48" s="28"/>
      <c r="P48" s="229"/>
    </row>
    <row r="49" spans="1:17" x14ac:dyDescent="0.25">
      <c r="A49" s="368"/>
      <c r="B49" s="382"/>
      <c r="C49" s="3" t="s">
        <v>188</v>
      </c>
      <c r="D49" s="245">
        <v>1</v>
      </c>
      <c r="E49" s="3">
        <v>2</v>
      </c>
      <c r="F49" s="3">
        <f>D49*E49</f>
        <v>2</v>
      </c>
      <c r="G49" s="30"/>
      <c r="H49" s="74">
        <f>H10*F49</f>
        <v>22</v>
      </c>
      <c r="I49" s="74">
        <f>I10*F49</f>
        <v>44</v>
      </c>
      <c r="J49" s="74">
        <f>J10*F49</f>
        <v>44</v>
      </c>
      <c r="K49" s="74">
        <f>K10*F49</f>
        <v>44</v>
      </c>
      <c r="L49" s="74">
        <f>L10*F49</f>
        <v>40</v>
      </c>
      <c r="M49" s="74">
        <f>M10*F49</f>
        <v>38</v>
      </c>
      <c r="N49" s="74">
        <f>N10*F49</f>
        <v>40</v>
      </c>
      <c r="O49" s="74">
        <f>O10*F49</f>
        <v>46</v>
      </c>
      <c r="P49" s="228">
        <f>SUM(H49:O49)</f>
        <v>318</v>
      </c>
    </row>
    <row r="50" spans="1:17" ht="22.5" customHeight="1" x14ac:dyDescent="0.25">
      <c r="A50" s="359">
        <v>16</v>
      </c>
      <c r="B50" s="323" t="s">
        <v>189</v>
      </c>
      <c r="C50" s="52" t="s">
        <v>13</v>
      </c>
      <c r="D50" s="292"/>
      <c r="E50" s="4"/>
      <c r="F50" s="4"/>
      <c r="G50" s="30"/>
      <c r="H50" s="28"/>
      <c r="I50" s="28"/>
      <c r="J50" s="28"/>
      <c r="K50" s="28"/>
      <c r="L50" s="28"/>
      <c r="M50" s="28"/>
      <c r="N50" s="28"/>
      <c r="O50" s="28"/>
      <c r="P50" s="5"/>
    </row>
    <row r="51" spans="1:17" x14ac:dyDescent="0.25">
      <c r="A51" s="361"/>
      <c r="B51" s="324"/>
      <c r="C51" s="3" t="s">
        <v>18</v>
      </c>
      <c r="D51" s="245">
        <v>1</v>
      </c>
      <c r="E51" s="3">
        <v>5</v>
      </c>
      <c r="F51" s="3">
        <f>D51*E51</f>
        <v>5</v>
      </c>
      <c r="G51" s="30"/>
      <c r="H51" s="74">
        <f>H10*F51</f>
        <v>55</v>
      </c>
      <c r="I51" s="74">
        <f>I10*F51</f>
        <v>110</v>
      </c>
      <c r="J51" s="74">
        <f>J10*F51</f>
        <v>110</v>
      </c>
      <c r="K51" s="74">
        <f>K10*F51</f>
        <v>110</v>
      </c>
      <c r="L51" s="74">
        <f>L10*F51</f>
        <v>100</v>
      </c>
      <c r="M51" s="74">
        <f>M10*F51</f>
        <v>95</v>
      </c>
      <c r="N51" s="74">
        <f>N10*F51</f>
        <v>100</v>
      </c>
      <c r="O51" s="74">
        <f>O10*F51</f>
        <v>115</v>
      </c>
      <c r="P51" s="10">
        <f>SUM(H51:O51)</f>
        <v>795</v>
      </c>
    </row>
    <row r="52" spans="1:17" x14ac:dyDescent="0.25">
      <c r="A52" s="359">
        <v>17</v>
      </c>
      <c r="B52" s="323" t="s">
        <v>47</v>
      </c>
      <c r="C52" s="52" t="s">
        <v>13</v>
      </c>
      <c r="D52" s="245"/>
      <c r="E52" s="3"/>
      <c r="F52" s="3"/>
      <c r="G52" s="30"/>
      <c r="H52" s="28"/>
      <c r="I52" s="28"/>
      <c r="J52" s="28"/>
      <c r="K52" s="28"/>
      <c r="L52" s="28"/>
      <c r="M52" s="28"/>
      <c r="N52" s="28"/>
      <c r="O52" s="28"/>
      <c r="P52" s="10"/>
    </row>
    <row r="53" spans="1:17" x14ac:dyDescent="0.25">
      <c r="A53" s="361"/>
      <c r="B53" s="329"/>
      <c r="C53" s="34" t="s">
        <v>38</v>
      </c>
      <c r="D53" s="245">
        <v>1</v>
      </c>
      <c r="E53" s="3">
        <v>4</v>
      </c>
      <c r="F53" s="3">
        <f>D53*E53</f>
        <v>4</v>
      </c>
      <c r="G53" s="30"/>
      <c r="H53" s="74">
        <f>H10*F53</f>
        <v>44</v>
      </c>
      <c r="I53" s="74">
        <f>I10*F53</f>
        <v>88</v>
      </c>
      <c r="J53" s="74">
        <f>J10*F53</f>
        <v>88</v>
      </c>
      <c r="K53" s="74">
        <f>K10*F53</f>
        <v>88</v>
      </c>
      <c r="L53" s="74">
        <f>L10*F53</f>
        <v>80</v>
      </c>
      <c r="M53" s="74">
        <f>M10*F53</f>
        <v>76</v>
      </c>
      <c r="N53" s="74">
        <f>N10*F53</f>
        <v>80</v>
      </c>
      <c r="O53" s="74">
        <f>O10*F53</f>
        <v>92</v>
      </c>
      <c r="P53" s="10">
        <f>SUM(H53:O53)</f>
        <v>636</v>
      </c>
    </row>
    <row r="54" spans="1:17" x14ac:dyDescent="0.25">
      <c r="A54" s="359">
        <v>18</v>
      </c>
      <c r="B54" s="323" t="s">
        <v>205</v>
      </c>
      <c r="C54" s="52" t="s">
        <v>13</v>
      </c>
      <c r="D54" s="245"/>
      <c r="E54" s="3"/>
      <c r="F54" s="3"/>
      <c r="G54" s="30"/>
      <c r="H54" s="28"/>
      <c r="I54" s="28"/>
      <c r="J54" s="28"/>
      <c r="K54" s="28"/>
      <c r="L54" s="28"/>
      <c r="M54" s="28"/>
      <c r="N54" s="28"/>
      <c r="O54" s="28"/>
      <c r="P54" s="315"/>
    </row>
    <row r="55" spans="1:17" x14ac:dyDescent="0.25">
      <c r="A55" s="361"/>
      <c r="B55" s="329"/>
      <c r="C55" s="3" t="s">
        <v>38</v>
      </c>
      <c r="D55" s="245">
        <v>1</v>
      </c>
      <c r="E55" s="3">
        <v>4</v>
      </c>
      <c r="F55" s="3">
        <f>D55*E55</f>
        <v>4</v>
      </c>
      <c r="G55" s="30"/>
      <c r="H55" s="74">
        <f>H10*F55</f>
        <v>44</v>
      </c>
      <c r="I55" s="74">
        <f>I10*F55</f>
        <v>88</v>
      </c>
      <c r="J55" s="74">
        <f>J10*F55</f>
        <v>88</v>
      </c>
      <c r="K55" s="74">
        <f>K10*F55</f>
        <v>88</v>
      </c>
      <c r="L55" s="74">
        <f>L10*F55</f>
        <v>80</v>
      </c>
      <c r="M55" s="74">
        <f>M10*F55</f>
        <v>76</v>
      </c>
      <c r="N55" s="74">
        <f>N10*F55</f>
        <v>80</v>
      </c>
      <c r="O55" s="74">
        <f>O10*F55</f>
        <v>92</v>
      </c>
      <c r="P55" s="316">
        <f>SUM(H55:O55)</f>
        <v>636</v>
      </c>
    </row>
    <row r="56" spans="1:17" x14ac:dyDescent="0.25">
      <c r="A56" s="359">
        <v>19</v>
      </c>
      <c r="B56" s="323" t="s">
        <v>48</v>
      </c>
      <c r="C56" s="52" t="s">
        <v>13</v>
      </c>
      <c r="D56" s="245"/>
      <c r="E56" s="3"/>
      <c r="F56" s="3"/>
      <c r="G56" s="30"/>
      <c r="H56" s="28"/>
      <c r="I56" s="28"/>
      <c r="J56" s="28"/>
      <c r="K56" s="28"/>
      <c r="L56" s="28"/>
      <c r="M56" s="28"/>
      <c r="N56" s="28"/>
      <c r="O56" s="28"/>
      <c r="P56" s="10"/>
    </row>
    <row r="57" spans="1:17" x14ac:dyDescent="0.25">
      <c r="A57" s="361"/>
      <c r="B57" s="329"/>
      <c r="C57" s="3" t="s">
        <v>18</v>
      </c>
      <c r="D57" s="245">
        <v>1</v>
      </c>
      <c r="E57" s="3">
        <v>5</v>
      </c>
      <c r="F57" s="3">
        <f>D57*E57</f>
        <v>5</v>
      </c>
      <c r="G57" s="30"/>
      <c r="H57" s="74">
        <f>H10*F57</f>
        <v>55</v>
      </c>
      <c r="I57" s="74">
        <f>I10*F57</f>
        <v>110</v>
      </c>
      <c r="J57" s="74">
        <f>J10*F57</f>
        <v>110</v>
      </c>
      <c r="K57" s="74">
        <f>K10*F57</f>
        <v>110</v>
      </c>
      <c r="L57" s="74">
        <f>L10*F57</f>
        <v>100</v>
      </c>
      <c r="M57" s="74">
        <f>M10*F57</f>
        <v>95</v>
      </c>
      <c r="N57" s="74">
        <f>N10*F57</f>
        <v>100</v>
      </c>
      <c r="O57" s="74">
        <f>O10*F57</f>
        <v>115</v>
      </c>
      <c r="P57" s="11">
        <f>SUM(H57:O57)</f>
        <v>795</v>
      </c>
    </row>
    <row r="58" spans="1:17" x14ac:dyDescent="0.25">
      <c r="A58" s="5"/>
      <c r="B58" s="3"/>
      <c r="C58" s="36"/>
      <c r="D58" s="4"/>
      <c r="E58" s="4"/>
      <c r="F58" s="4"/>
      <c r="G58" s="30"/>
      <c r="H58" s="4"/>
      <c r="I58" s="4"/>
      <c r="J58" s="4"/>
      <c r="K58" s="4"/>
      <c r="L58" s="4"/>
      <c r="M58" s="4"/>
      <c r="N58" s="4"/>
      <c r="O58" s="4"/>
      <c r="P58" s="5"/>
    </row>
    <row r="59" spans="1:17" x14ac:dyDescent="0.25">
      <c r="A59" s="5"/>
      <c r="B59" s="11"/>
      <c r="C59" s="11"/>
      <c r="D59" s="12">
        <f>SUM(D18:D58)</f>
        <v>21</v>
      </c>
      <c r="E59" s="375" t="s">
        <v>100</v>
      </c>
      <c r="F59" s="376"/>
      <c r="G59" s="30"/>
      <c r="H59" s="227">
        <f t="shared" ref="H59:P59" si="4">SUM(H18:H58)</f>
        <v>968</v>
      </c>
      <c r="I59" s="227">
        <f t="shared" si="4"/>
        <v>1934</v>
      </c>
      <c r="J59" s="227">
        <f t="shared" si="4"/>
        <v>1938</v>
      </c>
      <c r="K59" s="227">
        <f t="shared" si="4"/>
        <v>1934</v>
      </c>
      <c r="L59" s="227">
        <f t="shared" si="4"/>
        <v>1760</v>
      </c>
      <c r="M59" s="227">
        <f t="shared" si="4"/>
        <v>1678</v>
      </c>
      <c r="N59" s="227">
        <f t="shared" si="4"/>
        <v>1758</v>
      </c>
      <c r="O59" s="227">
        <f t="shared" si="4"/>
        <v>2018</v>
      </c>
      <c r="P59" s="202">
        <f t="shared" si="4"/>
        <v>13988</v>
      </c>
    </row>
    <row r="63" spans="1:17" ht="15.75" x14ac:dyDescent="0.25">
      <c r="B63" s="377" t="s">
        <v>43</v>
      </c>
      <c r="C63" s="377"/>
      <c r="D63" s="377"/>
      <c r="E63" s="377"/>
      <c r="F63" s="377"/>
      <c r="G63" s="377"/>
      <c r="H63" s="377"/>
      <c r="I63" s="377"/>
      <c r="J63" s="377"/>
      <c r="K63" s="377"/>
      <c r="L63" s="377"/>
      <c r="M63" s="377"/>
      <c r="N63" s="377"/>
      <c r="O63" s="377"/>
      <c r="P63" s="377"/>
    </row>
    <row r="64" spans="1:17" ht="18.75" x14ac:dyDescent="0.3">
      <c r="B64" s="340" t="s">
        <v>203</v>
      </c>
      <c r="C64" s="340"/>
      <c r="D64" s="340"/>
      <c r="E64" s="340"/>
      <c r="F64" s="340"/>
      <c r="G64" s="340"/>
      <c r="H64" s="340"/>
      <c r="I64" s="340"/>
      <c r="J64" s="340"/>
      <c r="K64" s="340"/>
      <c r="L64" s="340"/>
      <c r="M64" s="340"/>
      <c r="N64" s="340"/>
      <c r="O64" s="340"/>
      <c r="P64" s="340"/>
      <c r="Q64" s="340"/>
    </row>
    <row r="67" spans="1:16" ht="38.25" customHeight="1" x14ac:dyDescent="0.25">
      <c r="A67" s="100" t="s">
        <v>76</v>
      </c>
      <c r="B67" s="101" t="s">
        <v>49</v>
      </c>
      <c r="C67" s="101" t="s">
        <v>1</v>
      </c>
      <c r="D67" s="102" t="s">
        <v>2</v>
      </c>
      <c r="E67" s="102" t="s">
        <v>3</v>
      </c>
      <c r="F67" s="102" t="s">
        <v>4</v>
      </c>
      <c r="G67" s="103"/>
      <c r="H67" s="101" t="s">
        <v>5</v>
      </c>
      <c r="I67" s="101" t="s">
        <v>6</v>
      </c>
      <c r="J67" s="101" t="s">
        <v>7</v>
      </c>
      <c r="K67" s="101" t="s">
        <v>8</v>
      </c>
      <c r="L67" s="101" t="s">
        <v>9</v>
      </c>
      <c r="M67" s="101" t="s">
        <v>10</v>
      </c>
      <c r="N67" s="101" t="s">
        <v>11</v>
      </c>
      <c r="O67" s="101" t="s">
        <v>12</v>
      </c>
      <c r="P67" s="103" t="s">
        <v>95</v>
      </c>
    </row>
    <row r="68" spans="1:16" x14ac:dyDescent="0.25">
      <c r="A68" s="368">
        <v>1</v>
      </c>
      <c r="B68" s="323" t="s">
        <v>50</v>
      </c>
      <c r="C68" s="52" t="s">
        <v>13</v>
      </c>
      <c r="D68" s="4"/>
      <c r="E68" s="4"/>
      <c r="F68" s="4"/>
      <c r="G68" s="30"/>
      <c r="H68" s="4"/>
      <c r="I68" s="4"/>
      <c r="J68" s="4"/>
      <c r="K68" s="4"/>
      <c r="L68" s="4"/>
      <c r="M68" s="4"/>
      <c r="N68" s="4"/>
      <c r="O68" s="4"/>
      <c r="P68" s="5"/>
    </row>
    <row r="69" spans="1:16" x14ac:dyDescent="0.25">
      <c r="A69" s="368"/>
      <c r="B69" s="358"/>
      <c r="C69" s="3" t="s">
        <v>51</v>
      </c>
      <c r="D69" s="245">
        <v>1</v>
      </c>
      <c r="E69" s="3">
        <v>4</v>
      </c>
      <c r="F69" s="3">
        <v>4</v>
      </c>
      <c r="G69" s="30"/>
      <c r="H69" s="74">
        <f t="shared" ref="H69:O69" si="5">$F$69*H10</f>
        <v>44</v>
      </c>
      <c r="I69" s="74">
        <f t="shared" si="5"/>
        <v>88</v>
      </c>
      <c r="J69" s="74">
        <f t="shared" si="5"/>
        <v>88</v>
      </c>
      <c r="K69" s="74">
        <f t="shared" si="5"/>
        <v>88</v>
      </c>
      <c r="L69" s="74">
        <f t="shared" si="5"/>
        <v>80</v>
      </c>
      <c r="M69" s="74">
        <f t="shared" si="5"/>
        <v>76</v>
      </c>
      <c r="N69" s="74">
        <f t="shared" si="5"/>
        <v>80</v>
      </c>
      <c r="O69" s="74">
        <f t="shared" si="5"/>
        <v>92</v>
      </c>
      <c r="P69" s="35">
        <f>SUM(H69:O69)</f>
        <v>636</v>
      </c>
    </row>
    <row r="70" spans="1:16" x14ac:dyDescent="0.25">
      <c r="A70" s="368"/>
      <c r="B70" s="358"/>
      <c r="C70" s="54" t="s">
        <v>41</v>
      </c>
      <c r="D70" s="245"/>
      <c r="E70" s="3"/>
      <c r="F70" s="3"/>
      <c r="G70" s="30"/>
      <c r="H70" s="28"/>
      <c r="I70" s="28"/>
      <c r="J70" s="28"/>
      <c r="K70" s="28"/>
      <c r="L70" s="28"/>
      <c r="M70" s="28"/>
      <c r="N70" s="28"/>
      <c r="O70" s="28"/>
      <c r="P70" s="10"/>
    </row>
    <row r="71" spans="1:16" x14ac:dyDescent="0.25">
      <c r="A71" s="368"/>
      <c r="B71" s="329"/>
      <c r="C71" s="3" t="s">
        <v>42</v>
      </c>
      <c r="D71" s="245">
        <v>1</v>
      </c>
      <c r="E71" s="3">
        <v>3</v>
      </c>
      <c r="F71" s="3">
        <v>3</v>
      </c>
      <c r="G71" s="30"/>
      <c r="H71" s="141">
        <f t="shared" ref="H71:O71" si="6">$F$71*H11</f>
        <v>6</v>
      </c>
      <c r="I71" s="141">
        <f t="shared" si="6"/>
        <v>12</v>
      </c>
      <c r="J71" s="141">
        <f t="shared" si="6"/>
        <v>15</v>
      </c>
      <c r="K71" s="141">
        <f t="shared" si="6"/>
        <v>12</v>
      </c>
      <c r="L71" s="141">
        <f t="shared" si="6"/>
        <v>12</v>
      </c>
      <c r="M71" s="141">
        <f t="shared" si="6"/>
        <v>15</v>
      </c>
      <c r="N71" s="141">
        <f t="shared" si="6"/>
        <v>12</v>
      </c>
      <c r="O71" s="141">
        <f t="shared" si="6"/>
        <v>9</v>
      </c>
      <c r="P71" s="35">
        <f>SUM(H71:O71)</f>
        <v>93</v>
      </c>
    </row>
    <row r="72" spans="1:16" x14ac:dyDescent="0.25">
      <c r="A72" s="368">
        <v>2</v>
      </c>
      <c r="B72" s="323" t="s">
        <v>52</v>
      </c>
      <c r="C72" s="52" t="s">
        <v>13</v>
      </c>
      <c r="D72" s="245"/>
      <c r="E72" s="3"/>
      <c r="F72" s="3"/>
      <c r="G72" s="30"/>
      <c r="H72" s="28"/>
      <c r="I72" s="28"/>
      <c r="J72" s="28"/>
      <c r="K72" s="28"/>
      <c r="L72" s="28"/>
      <c r="M72" s="28"/>
      <c r="N72" s="28"/>
      <c r="O72" s="28"/>
      <c r="P72" s="3"/>
    </row>
    <row r="73" spans="1:16" x14ac:dyDescent="0.25">
      <c r="A73" s="368"/>
      <c r="B73" s="378"/>
      <c r="C73" s="34" t="s">
        <v>40</v>
      </c>
      <c r="D73" s="245">
        <v>1</v>
      </c>
      <c r="E73" s="3">
        <v>7</v>
      </c>
      <c r="F73" s="3">
        <v>7</v>
      </c>
      <c r="G73" s="30"/>
      <c r="H73" s="74">
        <f t="shared" ref="H73:O73" si="7">$F$73*H10</f>
        <v>77</v>
      </c>
      <c r="I73" s="74">
        <f t="shared" si="7"/>
        <v>154</v>
      </c>
      <c r="J73" s="74">
        <f t="shared" si="7"/>
        <v>154</v>
      </c>
      <c r="K73" s="74">
        <f t="shared" si="7"/>
        <v>154</v>
      </c>
      <c r="L73" s="74">
        <f t="shared" si="7"/>
        <v>140</v>
      </c>
      <c r="M73" s="74">
        <f t="shared" si="7"/>
        <v>133</v>
      </c>
      <c r="N73" s="74">
        <f t="shared" si="7"/>
        <v>140</v>
      </c>
      <c r="O73" s="74">
        <f t="shared" si="7"/>
        <v>161</v>
      </c>
      <c r="P73" s="35">
        <f>SUM(H73:O73)</f>
        <v>1113</v>
      </c>
    </row>
    <row r="74" spans="1:16" x14ac:dyDescent="0.25">
      <c r="A74" s="368"/>
      <c r="B74" s="378"/>
      <c r="C74" s="51" t="s">
        <v>13</v>
      </c>
      <c r="D74" s="245"/>
      <c r="E74" s="3"/>
      <c r="F74" s="3"/>
      <c r="G74" s="30"/>
      <c r="H74" s="28"/>
      <c r="I74" s="28"/>
      <c r="J74" s="28"/>
      <c r="K74" s="28"/>
      <c r="L74" s="28"/>
      <c r="M74" s="28"/>
      <c r="N74" s="28"/>
      <c r="O74" s="28"/>
      <c r="P74" s="10"/>
    </row>
    <row r="75" spans="1:16" x14ac:dyDescent="0.25">
      <c r="A75" s="368"/>
      <c r="B75" s="379"/>
      <c r="C75" s="36" t="s">
        <v>53</v>
      </c>
      <c r="D75" s="245">
        <v>1</v>
      </c>
      <c r="E75" s="3">
        <v>6</v>
      </c>
      <c r="F75" s="3">
        <v>6</v>
      </c>
      <c r="G75" s="30"/>
      <c r="H75" s="74">
        <f t="shared" ref="H75:O75" si="8">$F$75*H10</f>
        <v>66</v>
      </c>
      <c r="I75" s="74">
        <f t="shared" si="8"/>
        <v>132</v>
      </c>
      <c r="J75" s="74">
        <f t="shared" si="8"/>
        <v>132</v>
      </c>
      <c r="K75" s="74">
        <f t="shared" si="8"/>
        <v>132</v>
      </c>
      <c r="L75" s="74">
        <f t="shared" si="8"/>
        <v>120</v>
      </c>
      <c r="M75" s="74">
        <f t="shared" si="8"/>
        <v>114</v>
      </c>
      <c r="N75" s="74">
        <f t="shared" si="8"/>
        <v>120</v>
      </c>
      <c r="O75" s="74">
        <f t="shared" si="8"/>
        <v>138</v>
      </c>
      <c r="P75" s="35">
        <f>SUM(H75:O75)</f>
        <v>954</v>
      </c>
    </row>
    <row r="76" spans="1:16" x14ac:dyDescent="0.25">
      <c r="A76" s="368">
        <v>3</v>
      </c>
      <c r="B76" s="323" t="s">
        <v>54</v>
      </c>
      <c r="C76" s="97" t="s">
        <v>13</v>
      </c>
      <c r="D76" s="245"/>
      <c r="E76" s="3"/>
      <c r="F76" s="3"/>
      <c r="G76" s="30"/>
      <c r="H76" s="28"/>
      <c r="I76" s="28"/>
      <c r="J76" s="28"/>
      <c r="K76" s="28"/>
      <c r="L76" s="28"/>
      <c r="M76" s="28"/>
      <c r="N76" s="28"/>
      <c r="O76" s="28"/>
      <c r="P76" s="10"/>
    </row>
    <row r="77" spans="1:16" x14ac:dyDescent="0.25">
      <c r="A77" s="368"/>
      <c r="B77" s="358"/>
      <c r="C77" s="3" t="s">
        <v>55</v>
      </c>
      <c r="D77" s="245">
        <v>1</v>
      </c>
      <c r="E77" s="3">
        <v>8</v>
      </c>
      <c r="F77" s="3">
        <v>8</v>
      </c>
      <c r="G77" s="30"/>
      <c r="H77" s="74">
        <f t="shared" ref="H77:O77" si="9">$F$77*H10</f>
        <v>88</v>
      </c>
      <c r="I77" s="74">
        <f t="shared" si="9"/>
        <v>176</v>
      </c>
      <c r="J77" s="74">
        <f t="shared" si="9"/>
        <v>176</v>
      </c>
      <c r="K77" s="74">
        <f t="shared" si="9"/>
        <v>176</v>
      </c>
      <c r="L77" s="74">
        <f t="shared" si="9"/>
        <v>160</v>
      </c>
      <c r="M77" s="74">
        <f t="shared" si="9"/>
        <v>152</v>
      </c>
      <c r="N77" s="74">
        <f t="shared" si="9"/>
        <v>160</v>
      </c>
      <c r="O77" s="74">
        <f t="shared" si="9"/>
        <v>184</v>
      </c>
      <c r="P77" s="35">
        <f>SUM(H77:O77)</f>
        <v>1272</v>
      </c>
    </row>
    <row r="78" spans="1:16" x14ac:dyDescent="0.25">
      <c r="A78" s="368"/>
      <c r="B78" s="358"/>
      <c r="C78" s="3" t="s">
        <v>18</v>
      </c>
      <c r="D78" s="245">
        <v>1</v>
      </c>
      <c r="E78" s="3">
        <v>5</v>
      </c>
      <c r="F78" s="3">
        <v>5</v>
      </c>
      <c r="G78" s="30"/>
      <c r="H78" s="74">
        <f t="shared" ref="H78:O78" si="10">$F$78*H10</f>
        <v>55</v>
      </c>
      <c r="I78" s="74">
        <f t="shared" si="10"/>
        <v>110</v>
      </c>
      <c r="J78" s="74">
        <f t="shared" si="10"/>
        <v>110</v>
      </c>
      <c r="K78" s="74">
        <f t="shared" si="10"/>
        <v>110</v>
      </c>
      <c r="L78" s="74">
        <f t="shared" si="10"/>
        <v>100</v>
      </c>
      <c r="M78" s="74">
        <f t="shared" si="10"/>
        <v>95</v>
      </c>
      <c r="N78" s="74">
        <f t="shared" si="10"/>
        <v>100</v>
      </c>
      <c r="O78" s="74">
        <f t="shared" si="10"/>
        <v>115</v>
      </c>
      <c r="P78" s="35">
        <f>SUM(H78:O78)</f>
        <v>795</v>
      </c>
    </row>
    <row r="79" spans="1:16" x14ac:dyDescent="0.25">
      <c r="A79" s="368"/>
      <c r="B79" s="358"/>
      <c r="C79" s="54" t="s">
        <v>56</v>
      </c>
      <c r="D79" s="245"/>
      <c r="E79" s="3"/>
      <c r="F79" s="3"/>
      <c r="G79" s="30"/>
      <c r="H79" s="28"/>
      <c r="I79" s="28"/>
      <c r="J79" s="28"/>
      <c r="K79" s="28"/>
      <c r="L79" s="28"/>
      <c r="M79" s="28"/>
      <c r="N79" s="28"/>
      <c r="O79" s="28"/>
      <c r="P79" s="33"/>
    </row>
    <row r="80" spans="1:16" x14ac:dyDescent="0.25">
      <c r="A80" s="368"/>
      <c r="B80" s="329"/>
      <c r="C80" s="3" t="s">
        <v>30</v>
      </c>
      <c r="D80" s="245">
        <v>1</v>
      </c>
      <c r="E80" s="3">
        <v>4</v>
      </c>
      <c r="F80" s="3">
        <v>4</v>
      </c>
      <c r="G80" s="30"/>
      <c r="H80" s="141">
        <f t="shared" ref="H80:O80" si="11">$F$80*H11</f>
        <v>8</v>
      </c>
      <c r="I80" s="141">
        <f t="shared" si="11"/>
        <v>16</v>
      </c>
      <c r="J80" s="141">
        <f t="shared" si="11"/>
        <v>20</v>
      </c>
      <c r="K80" s="141">
        <f t="shared" si="11"/>
        <v>16</v>
      </c>
      <c r="L80" s="141">
        <f t="shared" si="11"/>
        <v>16</v>
      </c>
      <c r="M80" s="141">
        <f t="shared" si="11"/>
        <v>20</v>
      </c>
      <c r="N80" s="141">
        <f t="shared" si="11"/>
        <v>16</v>
      </c>
      <c r="O80" s="141">
        <f t="shared" si="11"/>
        <v>12</v>
      </c>
      <c r="P80" s="35">
        <f>SUM(H80:O80)</f>
        <v>124</v>
      </c>
    </row>
    <row r="81" spans="1:16" x14ac:dyDescent="0.25">
      <c r="A81" s="368">
        <v>4</v>
      </c>
      <c r="B81" s="323" t="s">
        <v>57</v>
      </c>
      <c r="C81" s="52" t="s">
        <v>13</v>
      </c>
      <c r="D81" s="245"/>
      <c r="E81" s="3"/>
      <c r="F81" s="3"/>
      <c r="G81" s="30"/>
      <c r="H81" s="28"/>
      <c r="I81" s="28"/>
      <c r="J81" s="28"/>
      <c r="K81" s="28"/>
      <c r="L81" s="28"/>
      <c r="M81" s="28"/>
      <c r="N81" s="28"/>
      <c r="O81" s="28"/>
      <c r="P81" s="10"/>
    </row>
    <row r="82" spans="1:16" x14ac:dyDescent="0.25">
      <c r="A82" s="368"/>
      <c r="B82" s="358"/>
      <c r="C82" s="3" t="s">
        <v>58</v>
      </c>
      <c r="D82" s="245">
        <v>1</v>
      </c>
      <c r="E82" s="3">
        <v>6</v>
      </c>
      <c r="F82" s="3">
        <v>6</v>
      </c>
      <c r="G82" s="30"/>
      <c r="H82" s="74">
        <f t="shared" ref="H82:O82" si="12">$F$82*H10</f>
        <v>66</v>
      </c>
      <c r="I82" s="74">
        <f t="shared" si="12"/>
        <v>132</v>
      </c>
      <c r="J82" s="74">
        <f t="shared" si="12"/>
        <v>132</v>
      </c>
      <c r="K82" s="74">
        <f t="shared" si="12"/>
        <v>132</v>
      </c>
      <c r="L82" s="74">
        <f t="shared" si="12"/>
        <v>120</v>
      </c>
      <c r="M82" s="74">
        <f t="shared" si="12"/>
        <v>114</v>
      </c>
      <c r="N82" s="74">
        <f t="shared" si="12"/>
        <v>120</v>
      </c>
      <c r="O82" s="74">
        <f t="shared" si="12"/>
        <v>138</v>
      </c>
      <c r="P82" s="35">
        <f>SUM(H82:O82)</f>
        <v>954</v>
      </c>
    </row>
    <row r="83" spans="1:16" x14ac:dyDescent="0.25">
      <c r="A83" s="368"/>
      <c r="B83" s="358"/>
      <c r="C83" s="3" t="s">
        <v>59</v>
      </c>
      <c r="D83" s="245">
        <v>1</v>
      </c>
      <c r="E83" s="3">
        <v>5</v>
      </c>
      <c r="F83" s="3">
        <v>5</v>
      </c>
      <c r="G83" s="30"/>
      <c r="H83" s="74">
        <f t="shared" ref="H83:O83" si="13">$F$83*H10</f>
        <v>55</v>
      </c>
      <c r="I83" s="74">
        <f t="shared" si="13"/>
        <v>110</v>
      </c>
      <c r="J83" s="74">
        <f t="shared" si="13"/>
        <v>110</v>
      </c>
      <c r="K83" s="74">
        <f t="shared" si="13"/>
        <v>110</v>
      </c>
      <c r="L83" s="74">
        <f t="shared" si="13"/>
        <v>100</v>
      </c>
      <c r="M83" s="74">
        <f t="shared" si="13"/>
        <v>95</v>
      </c>
      <c r="N83" s="74">
        <f t="shared" si="13"/>
        <v>100</v>
      </c>
      <c r="O83" s="74">
        <f t="shared" si="13"/>
        <v>115</v>
      </c>
      <c r="P83" s="35">
        <f>SUM(H83:O83)</f>
        <v>795</v>
      </c>
    </row>
    <row r="84" spans="1:16" x14ac:dyDescent="0.25">
      <c r="A84" s="368"/>
      <c r="B84" s="358"/>
      <c r="C84" s="54" t="s">
        <v>56</v>
      </c>
      <c r="D84" s="245"/>
      <c r="E84" s="3"/>
      <c r="F84" s="3"/>
      <c r="G84" s="30"/>
      <c r="H84" s="28"/>
      <c r="I84" s="28"/>
      <c r="J84" s="28"/>
      <c r="K84" s="28"/>
      <c r="L84" s="28"/>
      <c r="M84" s="28"/>
      <c r="N84" s="28"/>
      <c r="O84" s="28"/>
      <c r="P84" s="10"/>
    </row>
    <row r="85" spans="1:16" x14ac:dyDescent="0.25">
      <c r="A85" s="368"/>
      <c r="B85" s="329"/>
      <c r="C85" s="34" t="s">
        <v>30</v>
      </c>
      <c r="D85" s="245">
        <v>1</v>
      </c>
      <c r="E85" s="3">
        <v>4</v>
      </c>
      <c r="F85" s="3">
        <v>4</v>
      </c>
      <c r="G85" s="30"/>
      <c r="H85" s="141">
        <f t="shared" ref="H85:O85" si="14">$F$85*H11</f>
        <v>8</v>
      </c>
      <c r="I85" s="141">
        <f t="shared" si="14"/>
        <v>16</v>
      </c>
      <c r="J85" s="141">
        <f t="shared" si="14"/>
        <v>20</v>
      </c>
      <c r="K85" s="141">
        <f t="shared" si="14"/>
        <v>16</v>
      </c>
      <c r="L85" s="141">
        <f t="shared" si="14"/>
        <v>16</v>
      </c>
      <c r="M85" s="141">
        <f t="shared" si="14"/>
        <v>20</v>
      </c>
      <c r="N85" s="141">
        <f t="shared" si="14"/>
        <v>16</v>
      </c>
      <c r="O85" s="141">
        <f t="shared" si="14"/>
        <v>12</v>
      </c>
      <c r="P85" s="35">
        <f>SUM(H85:O85)</f>
        <v>124</v>
      </c>
    </row>
    <row r="86" spans="1:16" x14ac:dyDescent="0.25">
      <c r="A86" s="368">
        <v>5</v>
      </c>
      <c r="B86" s="323" t="s">
        <v>60</v>
      </c>
      <c r="C86" s="52" t="s">
        <v>13</v>
      </c>
      <c r="D86" s="245"/>
      <c r="E86" s="3"/>
      <c r="F86" s="3"/>
      <c r="G86" s="30"/>
      <c r="H86" s="28"/>
      <c r="I86" s="28"/>
      <c r="J86" s="28"/>
      <c r="K86" s="28"/>
      <c r="L86" s="28"/>
      <c r="M86" s="28"/>
      <c r="N86" s="28"/>
      <c r="O86" s="28"/>
      <c r="P86" s="10"/>
    </row>
    <row r="87" spans="1:16" x14ac:dyDescent="0.25">
      <c r="A87" s="368"/>
      <c r="B87" s="329"/>
      <c r="C87" s="3" t="s">
        <v>151</v>
      </c>
      <c r="D87" s="245">
        <v>1</v>
      </c>
      <c r="E87" s="3">
        <v>2</v>
      </c>
      <c r="F87" s="3">
        <v>2</v>
      </c>
      <c r="G87" s="30"/>
      <c r="H87" s="74">
        <f t="shared" ref="H87:O87" si="15">$F$87*H10</f>
        <v>22</v>
      </c>
      <c r="I87" s="74">
        <f t="shared" si="15"/>
        <v>44</v>
      </c>
      <c r="J87" s="74">
        <f t="shared" si="15"/>
        <v>44</v>
      </c>
      <c r="K87" s="74">
        <f t="shared" si="15"/>
        <v>44</v>
      </c>
      <c r="L87" s="74">
        <f t="shared" si="15"/>
        <v>40</v>
      </c>
      <c r="M87" s="74">
        <f t="shared" si="15"/>
        <v>38</v>
      </c>
      <c r="N87" s="74">
        <f t="shared" si="15"/>
        <v>40</v>
      </c>
      <c r="O87" s="74">
        <f t="shared" si="15"/>
        <v>46</v>
      </c>
      <c r="P87" s="35">
        <f>SUM(H87:O87)</f>
        <v>318</v>
      </c>
    </row>
    <row r="88" spans="1:16" x14ac:dyDescent="0.25">
      <c r="A88" s="368">
        <v>6</v>
      </c>
      <c r="B88" s="373" t="s">
        <v>190</v>
      </c>
      <c r="C88" s="56" t="s">
        <v>61</v>
      </c>
      <c r="D88" s="245"/>
      <c r="E88" s="3"/>
      <c r="F88" s="3"/>
      <c r="G88" s="30"/>
      <c r="H88" s="28"/>
      <c r="I88" s="28"/>
      <c r="J88" s="28"/>
      <c r="K88" s="28"/>
      <c r="L88" s="28"/>
      <c r="M88" s="28"/>
      <c r="N88" s="28"/>
      <c r="O88" s="28"/>
      <c r="P88" s="10"/>
    </row>
    <row r="89" spans="1:16" x14ac:dyDescent="0.25">
      <c r="A89" s="368"/>
      <c r="B89" s="361"/>
      <c r="C89" s="3" t="s">
        <v>62</v>
      </c>
      <c r="D89" s="245">
        <v>1</v>
      </c>
      <c r="E89" s="3">
        <v>1</v>
      </c>
      <c r="F89" s="3">
        <v>1</v>
      </c>
      <c r="G89" s="30"/>
      <c r="H89" s="144">
        <f t="shared" ref="H89:O89" si="16">$F$89*H14</f>
        <v>4</v>
      </c>
      <c r="I89" s="144">
        <f t="shared" si="16"/>
        <v>9</v>
      </c>
      <c r="J89" s="144">
        <f t="shared" si="16"/>
        <v>9</v>
      </c>
      <c r="K89" s="144">
        <f t="shared" si="16"/>
        <v>9</v>
      </c>
      <c r="L89" s="144">
        <f t="shared" si="16"/>
        <v>8</v>
      </c>
      <c r="M89" s="144">
        <f t="shared" si="16"/>
        <v>8</v>
      </c>
      <c r="N89" s="144">
        <f t="shared" si="16"/>
        <v>9</v>
      </c>
      <c r="O89" s="144">
        <f t="shared" si="16"/>
        <v>9</v>
      </c>
      <c r="P89" s="35">
        <f>SUM(H89:O89)</f>
        <v>65</v>
      </c>
    </row>
    <row r="90" spans="1:16" x14ac:dyDescent="0.25">
      <c r="A90" s="368">
        <v>7</v>
      </c>
      <c r="B90" s="373" t="s">
        <v>63</v>
      </c>
      <c r="C90" s="56" t="s">
        <v>61</v>
      </c>
      <c r="D90" s="245"/>
      <c r="E90" s="3"/>
      <c r="F90" s="3"/>
      <c r="G90" s="30"/>
      <c r="H90" s="28"/>
      <c r="I90" s="28"/>
      <c r="J90" s="28"/>
      <c r="K90" s="28"/>
      <c r="L90" s="28"/>
      <c r="M90" s="28"/>
      <c r="N90" s="28"/>
      <c r="O90" s="28"/>
      <c r="P90" s="10"/>
    </row>
    <row r="91" spans="1:16" x14ac:dyDescent="0.25">
      <c r="A91" s="368"/>
      <c r="B91" s="361"/>
      <c r="C91" s="3" t="s">
        <v>64</v>
      </c>
      <c r="D91" s="245">
        <v>1</v>
      </c>
      <c r="E91" s="3">
        <v>1</v>
      </c>
      <c r="F91" s="3">
        <v>1</v>
      </c>
      <c r="G91" s="30"/>
      <c r="H91" s="144">
        <f t="shared" ref="H91:O91" si="17">$F$91*H14</f>
        <v>4</v>
      </c>
      <c r="I91" s="144">
        <f t="shared" si="17"/>
        <v>9</v>
      </c>
      <c r="J91" s="144">
        <f t="shared" si="17"/>
        <v>9</v>
      </c>
      <c r="K91" s="144">
        <f t="shared" si="17"/>
        <v>9</v>
      </c>
      <c r="L91" s="144">
        <f t="shared" si="17"/>
        <v>8</v>
      </c>
      <c r="M91" s="144">
        <f t="shared" si="17"/>
        <v>8</v>
      </c>
      <c r="N91" s="144">
        <f t="shared" si="17"/>
        <v>9</v>
      </c>
      <c r="O91" s="144">
        <f t="shared" si="17"/>
        <v>9</v>
      </c>
      <c r="P91" s="35">
        <f>SUM(H91:O91)</f>
        <v>65</v>
      </c>
    </row>
    <row r="92" spans="1:16" x14ac:dyDescent="0.25">
      <c r="A92" s="368">
        <v>8</v>
      </c>
      <c r="B92" s="323" t="s">
        <v>195</v>
      </c>
      <c r="C92" s="52" t="s">
        <v>13</v>
      </c>
      <c r="D92" s="245"/>
      <c r="E92" s="3"/>
      <c r="F92" s="3"/>
      <c r="G92" s="30"/>
      <c r="H92" s="28"/>
      <c r="I92" s="28"/>
      <c r="J92" s="28"/>
      <c r="K92" s="28"/>
      <c r="L92" s="28"/>
      <c r="M92" s="28"/>
      <c r="N92" s="28"/>
      <c r="O92" s="28"/>
      <c r="P92" s="297"/>
    </row>
    <row r="93" spans="1:16" x14ac:dyDescent="0.25">
      <c r="A93" s="368"/>
      <c r="B93" s="329"/>
      <c r="C93" s="3" t="s">
        <v>74</v>
      </c>
      <c r="D93" s="245">
        <v>4</v>
      </c>
      <c r="E93" s="3">
        <v>8</v>
      </c>
      <c r="F93" s="3">
        <f>E93*D93</f>
        <v>32</v>
      </c>
      <c r="G93" s="30"/>
      <c r="H93" s="74">
        <f t="shared" ref="H93:O93" si="18">$F$93*H10</f>
        <v>352</v>
      </c>
      <c r="I93" s="74">
        <f t="shared" si="18"/>
        <v>704</v>
      </c>
      <c r="J93" s="74">
        <f t="shared" si="18"/>
        <v>704</v>
      </c>
      <c r="K93" s="74">
        <f t="shared" si="18"/>
        <v>704</v>
      </c>
      <c r="L93" s="74">
        <f t="shared" si="18"/>
        <v>640</v>
      </c>
      <c r="M93" s="74">
        <f t="shared" si="18"/>
        <v>608</v>
      </c>
      <c r="N93" s="74">
        <f t="shared" si="18"/>
        <v>640</v>
      </c>
      <c r="O93" s="74">
        <f t="shared" si="18"/>
        <v>736</v>
      </c>
      <c r="P93" s="296">
        <f>SUM(H93:O93)</f>
        <v>5088</v>
      </c>
    </row>
    <row r="94" spans="1:16" x14ac:dyDescent="0.25">
      <c r="A94" s="312"/>
      <c r="B94" s="311"/>
      <c r="C94" s="3" t="s">
        <v>202</v>
      </c>
      <c r="D94" s="245">
        <v>3</v>
      </c>
      <c r="E94" s="3">
        <v>7</v>
      </c>
      <c r="F94" s="3">
        <f>E94*D94</f>
        <v>21</v>
      </c>
      <c r="G94" s="30"/>
      <c r="H94" s="74">
        <f t="shared" ref="H94:O94" si="19">$F$94*H10</f>
        <v>231</v>
      </c>
      <c r="I94" s="74">
        <f t="shared" si="19"/>
        <v>462</v>
      </c>
      <c r="J94" s="74">
        <f t="shared" si="19"/>
        <v>462</v>
      </c>
      <c r="K94" s="74">
        <f t="shared" si="19"/>
        <v>462</v>
      </c>
      <c r="L94" s="74">
        <f t="shared" si="19"/>
        <v>420</v>
      </c>
      <c r="M94" s="74">
        <f t="shared" si="19"/>
        <v>399</v>
      </c>
      <c r="N94" s="74">
        <f t="shared" si="19"/>
        <v>420</v>
      </c>
      <c r="O94" s="74">
        <f t="shared" si="19"/>
        <v>483</v>
      </c>
      <c r="P94" s="312">
        <f>SUM(H94:O94)</f>
        <v>3339</v>
      </c>
    </row>
    <row r="95" spans="1:16" x14ac:dyDescent="0.25">
      <c r="A95" s="312"/>
      <c r="B95" s="311"/>
      <c r="C95" s="54" t="s">
        <v>56</v>
      </c>
      <c r="D95" s="245"/>
      <c r="E95" s="3"/>
      <c r="F95" s="3"/>
      <c r="G95" s="30"/>
      <c r="H95" s="28"/>
      <c r="I95" s="28"/>
      <c r="J95" s="28"/>
      <c r="K95" s="28"/>
      <c r="L95" s="28"/>
      <c r="M95" s="28"/>
      <c r="N95" s="28"/>
      <c r="O95" s="28"/>
      <c r="P95" s="313"/>
    </row>
    <row r="96" spans="1:16" x14ac:dyDescent="0.25">
      <c r="A96" s="312"/>
      <c r="B96" s="311"/>
      <c r="C96" s="3" t="s">
        <v>14</v>
      </c>
      <c r="D96" s="245">
        <v>5</v>
      </c>
      <c r="E96" s="3">
        <v>8</v>
      </c>
      <c r="F96" s="3">
        <f>E96*D96</f>
        <v>40</v>
      </c>
      <c r="G96" s="30"/>
      <c r="H96" s="141">
        <f t="shared" ref="H96:O96" si="20">$F$96*H11</f>
        <v>80</v>
      </c>
      <c r="I96" s="141">
        <f t="shared" si="20"/>
        <v>160</v>
      </c>
      <c r="J96" s="141">
        <f t="shared" si="20"/>
        <v>200</v>
      </c>
      <c r="K96" s="141">
        <f t="shared" si="20"/>
        <v>160</v>
      </c>
      <c r="L96" s="141">
        <f t="shared" si="20"/>
        <v>160</v>
      </c>
      <c r="M96" s="141">
        <f t="shared" si="20"/>
        <v>200</v>
      </c>
      <c r="N96" s="141">
        <f t="shared" si="20"/>
        <v>160</v>
      </c>
      <c r="O96" s="141">
        <f t="shared" si="20"/>
        <v>120</v>
      </c>
      <c r="P96" s="312">
        <f>SUM(H96:O96)</f>
        <v>1240</v>
      </c>
    </row>
    <row r="97" spans="1:17" x14ac:dyDescent="0.25">
      <c r="A97" s="5"/>
      <c r="B97" s="3"/>
      <c r="C97" s="3"/>
      <c r="D97" s="3"/>
      <c r="E97" s="375" t="s">
        <v>100</v>
      </c>
      <c r="F97" s="376"/>
      <c r="G97" s="30"/>
      <c r="H97" s="314">
        <f t="shared" ref="H97:P97" si="21">SUM(H69:H96)</f>
        <v>1166</v>
      </c>
      <c r="I97" s="314">
        <f t="shared" si="21"/>
        <v>2334</v>
      </c>
      <c r="J97" s="314">
        <f t="shared" si="21"/>
        <v>2385</v>
      </c>
      <c r="K97" s="314">
        <f t="shared" si="21"/>
        <v>2334</v>
      </c>
      <c r="L97" s="314">
        <f t="shared" si="21"/>
        <v>2140</v>
      </c>
      <c r="M97" s="314">
        <f t="shared" si="21"/>
        <v>2095</v>
      </c>
      <c r="N97" s="314">
        <f t="shared" si="21"/>
        <v>2142</v>
      </c>
      <c r="O97" s="314">
        <f t="shared" si="21"/>
        <v>2379</v>
      </c>
      <c r="P97" s="314">
        <f t="shared" si="21"/>
        <v>16975</v>
      </c>
    </row>
    <row r="98" spans="1:17" x14ac:dyDescent="0.25">
      <c r="A98" s="5"/>
      <c r="B98" s="3"/>
      <c r="C98" s="3"/>
      <c r="D98" s="3">
        <f>SUM(D69:D97)</f>
        <v>25</v>
      </c>
      <c r="E98" s="390"/>
      <c r="F98" s="390"/>
      <c r="G98" s="3"/>
      <c r="I98" s="49"/>
    </row>
    <row r="99" spans="1:17" x14ac:dyDescent="0.25">
      <c r="A99" s="5"/>
      <c r="B99" s="3"/>
      <c r="C99" s="3"/>
      <c r="D99" s="3"/>
      <c r="E99" s="390"/>
      <c r="F99" s="390"/>
      <c r="G99" s="3"/>
    </row>
    <row r="100" spans="1:17" x14ac:dyDescent="0.25">
      <c r="A100" s="5"/>
      <c r="B100" s="3"/>
      <c r="C100" s="3"/>
      <c r="D100" s="3"/>
      <c r="E100" s="390"/>
      <c r="F100" s="390"/>
      <c r="G100" s="3"/>
    </row>
    <row r="102" spans="1:17" ht="15.75" x14ac:dyDescent="0.25">
      <c r="B102" s="377" t="s">
        <v>43</v>
      </c>
      <c r="C102" s="377"/>
      <c r="D102" s="377"/>
      <c r="E102" s="377"/>
      <c r="F102" s="377"/>
      <c r="G102" s="377"/>
      <c r="H102" s="377"/>
      <c r="I102" s="377"/>
      <c r="J102" s="377"/>
      <c r="K102" s="377"/>
      <c r="L102" s="377"/>
      <c r="M102" s="377"/>
      <c r="N102" s="377"/>
      <c r="O102" s="377"/>
      <c r="P102" s="377"/>
    </row>
    <row r="103" spans="1:17" ht="18.75" x14ac:dyDescent="0.3">
      <c r="B103" s="340" t="s">
        <v>203</v>
      </c>
      <c r="C103" s="340"/>
      <c r="D103" s="340"/>
      <c r="E103" s="340"/>
      <c r="F103" s="340"/>
      <c r="G103" s="340"/>
      <c r="H103" s="340"/>
      <c r="I103" s="340"/>
      <c r="J103" s="340"/>
      <c r="K103" s="340"/>
      <c r="L103" s="340"/>
      <c r="M103" s="340"/>
      <c r="N103" s="340"/>
      <c r="O103" s="340"/>
      <c r="P103" s="340"/>
      <c r="Q103" s="340"/>
    </row>
    <row r="105" spans="1:17" ht="34.5" customHeight="1" x14ac:dyDescent="0.25">
      <c r="A105" s="113" t="s">
        <v>76</v>
      </c>
      <c r="B105" s="107" t="s">
        <v>65</v>
      </c>
      <c r="C105" s="107" t="s">
        <v>1</v>
      </c>
      <c r="D105" s="108" t="s">
        <v>2</v>
      </c>
      <c r="E105" s="108" t="s">
        <v>3</v>
      </c>
      <c r="F105" s="108" t="s">
        <v>4</v>
      </c>
      <c r="G105" s="109"/>
      <c r="H105" s="107" t="s">
        <v>5</v>
      </c>
      <c r="I105" s="107" t="s">
        <v>6</v>
      </c>
      <c r="J105" s="107" t="s">
        <v>7</v>
      </c>
      <c r="K105" s="107" t="s">
        <v>8</v>
      </c>
      <c r="L105" s="107" t="s">
        <v>9</v>
      </c>
      <c r="M105" s="107" t="s">
        <v>10</v>
      </c>
      <c r="N105" s="107" t="s">
        <v>11</v>
      </c>
      <c r="O105" s="107" t="s">
        <v>12</v>
      </c>
      <c r="P105" s="109" t="s">
        <v>95</v>
      </c>
    </row>
    <row r="106" spans="1:17" x14ac:dyDescent="0.25">
      <c r="A106" s="368">
        <v>1</v>
      </c>
      <c r="B106" s="373" t="s">
        <v>66</v>
      </c>
      <c r="C106" s="52" t="s">
        <v>13</v>
      </c>
      <c r="D106" s="4"/>
      <c r="E106" s="4"/>
      <c r="F106" s="4"/>
      <c r="G106" s="30"/>
      <c r="H106" s="48"/>
      <c r="I106" s="48"/>
      <c r="J106" s="48"/>
      <c r="K106" s="48"/>
      <c r="L106" s="48"/>
      <c r="M106" s="48"/>
      <c r="N106" s="48"/>
      <c r="O106" s="48"/>
      <c r="P106" s="5"/>
    </row>
    <row r="107" spans="1:17" x14ac:dyDescent="0.25">
      <c r="A107" s="368"/>
      <c r="B107" s="360"/>
      <c r="C107" s="3" t="s">
        <v>40</v>
      </c>
      <c r="D107" s="245">
        <v>1</v>
      </c>
      <c r="E107" s="3">
        <v>7</v>
      </c>
      <c r="F107" s="3">
        <v>7</v>
      </c>
      <c r="G107" s="30"/>
      <c r="H107" s="74">
        <f t="shared" ref="H107:O107" si="22">$F$107*H10</f>
        <v>77</v>
      </c>
      <c r="I107" s="74">
        <f t="shared" si="22"/>
        <v>154</v>
      </c>
      <c r="J107" s="74">
        <f t="shared" si="22"/>
        <v>154</v>
      </c>
      <c r="K107" s="74">
        <f t="shared" si="22"/>
        <v>154</v>
      </c>
      <c r="L107" s="74">
        <f t="shared" si="22"/>
        <v>140</v>
      </c>
      <c r="M107" s="74">
        <f t="shared" si="22"/>
        <v>133</v>
      </c>
      <c r="N107" s="74">
        <f t="shared" si="22"/>
        <v>140</v>
      </c>
      <c r="O107" s="74">
        <f t="shared" si="22"/>
        <v>161</v>
      </c>
      <c r="P107" s="35">
        <f>SUM(H107:O107)</f>
        <v>1113</v>
      </c>
    </row>
    <row r="108" spans="1:17" x14ac:dyDescent="0.25">
      <c r="A108" s="368"/>
      <c r="B108" s="360"/>
      <c r="C108" s="54" t="s">
        <v>56</v>
      </c>
      <c r="D108" s="245"/>
      <c r="E108" s="3"/>
      <c r="F108" s="3"/>
      <c r="G108" s="30"/>
      <c r="H108" s="28"/>
      <c r="I108" s="28"/>
      <c r="J108" s="28"/>
      <c r="K108" s="28"/>
      <c r="L108" s="28"/>
      <c r="M108" s="28"/>
      <c r="N108" s="28"/>
      <c r="O108" s="28"/>
      <c r="P108" s="10"/>
    </row>
    <row r="109" spans="1:17" x14ac:dyDescent="0.25">
      <c r="A109" s="368"/>
      <c r="B109" s="361"/>
      <c r="C109" s="34" t="s">
        <v>30</v>
      </c>
      <c r="D109" s="245">
        <v>1</v>
      </c>
      <c r="E109" s="3">
        <v>4</v>
      </c>
      <c r="F109" s="3">
        <v>4</v>
      </c>
      <c r="G109" s="30"/>
      <c r="H109" s="141">
        <f t="shared" ref="H109:O109" si="23">$F$109*H11</f>
        <v>8</v>
      </c>
      <c r="I109" s="141">
        <f t="shared" si="23"/>
        <v>16</v>
      </c>
      <c r="J109" s="141">
        <f t="shared" si="23"/>
        <v>20</v>
      </c>
      <c r="K109" s="141">
        <f t="shared" si="23"/>
        <v>16</v>
      </c>
      <c r="L109" s="141">
        <f t="shared" si="23"/>
        <v>16</v>
      </c>
      <c r="M109" s="141">
        <f t="shared" si="23"/>
        <v>20</v>
      </c>
      <c r="N109" s="141">
        <f t="shared" si="23"/>
        <v>16</v>
      </c>
      <c r="O109" s="141">
        <f t="shared" si="23"/>
        <v>12</v>
      </c>
      <c r="P109" s="35">
        <f>SUM(H109:O109)</f>
        <v>124</v>
      </c>
    </row>
    <row r="110" spans="1:17" ht="22.5" x14ac:dyDescent="0.25">
      <c r="A110" s="368">
        <v>2</v>
      </c>
      <c r="B110" s="323" t="s">
        <v>67</v>
      </c>
      <c r="C110" s="53" t="s">
        <v>206</v>
      </c>
      <c r="D110" s="245"/>
      <c r="E110" s="3"/>
      <c r="F110" s="3"/>
      <c r="G110" s="30"/>
      <c r="H110" s="28"/>
      <c r="I110" s="28"/>
      <c r="J110" s="28"/>
      <c r="K110" s="28"/>
      <c r="L110" s="28"/>
      <c r="M110" s="28"/>
      <c r="N110" s="28"/>
      <c r="O110" s="28"/>
      <c r="P110" s="10"/>
    </row>
    <row r="111" spans="1:17" x14ac:dyDescent="0.25">
      <c r="A111" s="368"/>
      <c r="B111" s="329"/>
      <c r="C111" s="3" t="s">
        <v>64</v>
      </c>
      <c r="D111" s="245">
        <v>1</v>
      </c>
      <c r="E111" s="3">
        <v>1</v>
      </c>
      <c r="F111" s="3">
        <v>1</v>
      </c>
      <c r="G111" s="30"/>
      <c r="H111" s="115">
        <f t="shared" ref="H111:O111" si="24">$F$111*H13</f>
        <v>7</v>
      </c>
      <c r="I111" s="115">
        <f t="shared" si="24"/>
        <v>13</v>
      </c>
      <c r="J111" s="115">
        <f t="shared" si="24"/>
        <v>13</v>
      </c>
      <c r="K111" s="115">
        <f t="shared" si="24"/>
        <v>13</v>
      </c>
      <c r="L111" s="115">
        <f t="shared" si="24"/>
        <v>12</v>
      </c>
      <c r="M111" s="115">
        <f t="shared" si="24"/>
        <v>12</v>
      </c>
      <c r="N111" s="115">
        <f t="shared" si="24"/>
        <v>11</v>
      </c>
      <c r="O111" s="115">
        <f t="shared" si="24"/>
        <v>14</v>
      </c>
      <c r="P111" s="35">
        <f>SUM(H111:O111)</f>
        <v>95</v>
      </c>
    </row>
    <row r="112" spans="1:17" ht="22.5" customHeight="1" x14ac:dyDescent="0.25">
      <c r="A112" s="368">
        <v>3</v>
      </c>
      <c r="B112" s="323" t="s">
        <v>191</v>
      </c>
      <c r="C112" s="53" t="s">
        <v>206</v>
      </c>
      <c r="D112" s="245"/>
      <c r="E112" s="3"/>
      <c r="F112" s="3"/>
      <c r="G112" s="30"/>
      <c r="H112" s="28"/>
      <c r="I112" s="28"/>
      <c r="J112" s="28"/>
      <c r="K112" s="28"/>
      <c r="L112" s="28"/>
      <c r="M112" s="28"/>
      <c r="N112" s="28"/>
      <c r="O112" s="28"/>
      <c r="P112" s="10"/>
    </row>
    <row r="113" spans="1:16" ht="21" customHeight="1" x14ac:dyDescent="0.25">
      <c r="A113" s="368"/>
      <c r="B113" s="329"/>
      <c r="C113" s="34" t="s">
        <v>68</v>
      </c>
      <c r="D113" s="245">
        <v>1</v>
      </c>
      <c r="E113" s="3">
        <v>1</v>
      </c>
      <c r="F113" s="3">
        <v>1</v>
      </c>
      <c r="G113" s="30"/>
      <c r="H113" s="115">
        <f t="shared" ref="H113:O113" si="25">$F$113*H13</f>
        <v>7</v>
      </c>
      <c r="I113" s="115">
        <f t="shared" si="25"/>
        <v>13</v>
      </c>
      <c r="J113" s="115">
        <f t="shared" si="25"/>
        <v>13</v>
      </c>
      <c r="K113" s="115">
        <f t="shared" si="25"/>
        <v>13</v>
      </c>
      <c r="L113" s="115">
        <f t="shared" si="25"/>
        <v>12</v>
      </c>
      <c r="M113" s="115">
        <f t="shared" si="25"/>
        <v>12</v>
      </c>
      <c r="N113" s="115">
        <f t="shared" si="25"/>
        <v>11</v>
      </c>
      <c r="O113" s="115">
        <f t="shared" si="25"/>
        <v>14</v>
      </c>
      <c r="P113" s="35">
        <f>SUM(H113:O113)</f>
        <v>95</v>
      </c>
    </row>
    <row r="114" spans="1:16" x14ac:dyDescent="0.25">
      <c r="A114" s="368">
        <v>4</v>
      </c>
      <c r="B114" s="323" t="s">
        <v>192</v>
      </c>
      <c r="C114" s="75" t="s">
        <v>13</v>
      </c>
      <c r="D114" s="245"/>
      <c r="E114" s="3"/>
      <c r="F114" s="3"/>
      <c r="G114" s="30"/>
      <c r="H114" s="28"/>
      <c r="I114" s="28"/>
      <c r="J114" s="28"/>
      <c r="K114" s="28"/>
      <c r="L114" s="28"/>
      <c r="M114" s="28"/>
      <c r="N114" s="28"/>
      <c r="O114" s="28"/>
      <c r="P114" s="10"/>
    </row>
    <row r="115" spans="1:16" x14ac:dyDescent="0.25">
      <c r="A115" s="368"/>
      <c r="B115" s="329"/>
      <c r="C115" s="3" t="s">
        <v>69</v>
      </c>
      <c r="D115" s="245">
        <v>1</v>
      </c>
      <c r="E115" s="3">
        <v>3</v>
      </c>
      <c r="F115" s="3">
        <v>3</v>
      </c>
      <c r="G115" s="30"/>
      <c r="H115" s="74">
        <f t="shared" ref="H115:O115" si="26">$F$115*H10</f>
        <v>33</v>
      </c>
      <c r="I115" s="74">
        <f t="shared" si="26"/>
        <v>66</v>
      </c>
      <c r="J115" s="74">
        <f t="shared" si="26"/>
        <v>66</v>
      </c>
      <c r="K115" s="74">
        <f t="shared" si="26"/>
        <v>66</v>
      </c>
      <c r="L115" s="74">
        <f t="shared" si="26"/>
        <v>60</v>
      </c>
      <c r="M115" s="74">
        <f t="shared" si="26"/>
        <v>57</v>
      </c>
      <c r="N115" s="74">
        <f t="shared" si="26"/>
        <v>60</v>
      </c>
      <c r="O115" s="74">
        <f t="shared" si="26"/>
        <v>69</v>
      </c>
      <c r="P115" s="35">
        <f>SUM(H115:O115)</f>
        <v>477</v>
      </c>
    </row>
    <row r="116" spans="1:16" x14ac:dyDescent="0.25">
      <c r="A116" s="368">
        <v>5</v>
      </c>
      <c r="B116" s="323" t="s">
        <v>70</v>
      </c>
      <c r="C116" s="52" t="s">
        <v>13</v>
      </c>
      <c r="D116" s="245"/>
      <c r="E116" s="3"/>
      <c r="F116" s="3"/>
      <c r="G116" s="30"/>
      <c r="H116" s="28"/>
      <c r="I116" s="28"/>
      <c r="J116" s="28"/>
      <c r="K116" s="28"/>
      <c r="L116" s="28"/>
      <c r="M116" s="28"/>
      <c r="N116" s="28"/>
      <c r="O116" s="28"/>
      <c r="P116" s="10"/>
    </row>
    <row r="117" spans="1:16" x14ac:dyDescent="0.25">
      <c r="A117" s="368"/>
      <c r="B117" s="329"/>
      <c r="C117" s="3" t="s">
        <v>38</v>
      </c>
      <c r="D117" s="245">
        <v>1</v>
      </c>
      <c r="E117" s="3">
        <v>4</v>
      </c>
      <c r="F117" s="3">
        <v>4</v>
      </c>
      <c r="G117" s="30"/>
      <c r="H117" s="74">
        <f t="shared" ref="H117:O117" si="27">$F$117*H10</f>
        <v>44</v>
      </c>
      <c r="I117" s="74">
        <f t="shared" si="27"/>
        <v>88</v>
      </c>
      <c r="J117" s="74">
        <f t="shared" si="27"/>
        <v>88</v>
      </c>
      <c r="K117" s="74">
        <f t="shared" si="27"/>
        <v>88</v>
      </c>
      <c r="L117" s="74">
        <f t="shared" si="27"/>
        <v>80</v>
      </c>
      <c r="M117" s="74">
        <f t="shared" si="27"/>
        <v>76</v>
      </c>
      <c r="N117" s="74">
        <f t="shared" si="27"/>
        <v>80</v>
      </c>
      <c r="O117" s="74">
        <f t="shared" si="27"/>
        <v>92</v>
      </c>
      <c r="P117" s="35">
        <f>SUM(H117:O117)</f>
        <v>636</v>
      </c>
    </row>
    <row r="118" spans="1:16" x14ac:dyDescent="0.25">
      <c r="A118" s="5"/>
      <c r="B118" s="3"/>
      <c r="C118" s="3"/>
      <c r="D118" s="3"/>
      <c r="E118" s="3"/>
      <c r="F118" s="3"/>
      <c r="G118" s="3"/>
      <c r="H118" s="48"/>
      <c r="I118" s="48"/>
      <c r="J118" s="48"/>
      <c r="K118" s="48"/>
      <c r="L118" s="48"/>
      <c r="M118" s="48"/>
      <c r="N118" s="48"/>
      <c r="O118" s="48"/>
      <c r="P118" s="33"/>
    </row>
    <row r="119" spans="1:16" x14ac:dyDescent="0.25">
      <c r="A119" s="5"/>
      <c r="B119" s="3"/>
      <c r="C119" s="3"/>
      <c r="D119" s="3"/>
      <c r="E119" s="375" t="s">
        <v>100</v>
      </c>
      <c r="F119" s="376"/>
      <c r="G119" s="3"/>
      <c r="H119" s="57">
        <f t="shared" ref="H119:P119" si="28">SUM(H106:H118)</f>
        <v>176</v>
      </c>
      <c r="I119" s="57">
        <f t="shared" si="28"/>
        <v>350</v>
      </c>
      <c r="J119" s="57">
        <f t="shared" si="28"/>
        <v>354</v>
      </c>
      <c r="K119" s="57">
        <f t="shared" si="28"/>
        <v>350</v>
      </c>
      <c r="L119" s="57">
        <f t="shared" si="28"/>
        <v>320</v>
      </c>
      <c r="M119" s="57">
        <f t="shared" si="28"/>
        <v>310</v>
      </c>
      <c r="N119" s="57">
        <f t="shared" si="28"/>
        <v>318</v>
      </c>
      <c r="O119" s="57">
        <f t="shared" si="28"/>
        <v>362</v>
      </c>
      <c r="P119" s="201">
        <f t="shared" si="28"/>
        <v>2540</v>
      </c>
    </row>
    <row r="120" spans="1:16" x14ac:dyDescent="0.25">
      <c r="A120" s="5"/>
      <c r="B120" s="4"/>
      <c r="C120" s="3"/>
      <c r="D120" s="3">
        <f>SUM(D107:D119)</f>
        <v>6</v>
      </c>
    </row>
    <row r="121" spans="1:16" x14ac:dyDescent="0.25">
      <c r="A121" s="5"/>
      <c r="B121" s="3"/>
      <c r="C121" s="3"/>
      <c r="D121" s="3"/>
    </row>
    <row r="122" spans="1:16" x14ac:dyDescent="0.25">
      <c r="A122" s="5"/>
      <c r="B122" s="3"/>
      <c r="C122" s="3"/>
      <c r="D122" s="3"/>
    </row>
    <row r="123" spans="1:16" x14ac:dyDescent="0.25">
      <c r="A123" s="5"/>
      <c r="B123" s="3"/>
      <c r="C123" s="3"/>
      <c r="D123" s="3"/>
    </row>
    <row r="124" spans="1:16" x14ac:dyDescent="0.25">
      <c r="A124" s="44"/>
      <c r="B124" s="14"/>
      <c r="C124" s="14"/>
      <c r="D124" s="14"/>
      <c r="E124" s="14"/>
      <c r="F124" s="14"/>
      <c r="G124" s="14"/>
      <c r="H124" s="14"/>
      <c r="I124" s="14"/>
      <c r="J124" s="14"/>
      <c r="K124" s="14"/>
      <c r="L124" s="14"/>
      <c r="M124" s="14"/>
      <c r="N124" s="14"/>
      <c r="O124" s="14"/>
      <c r="P124" s="15"/>
    </row>
    <row r="125" spans="1:16" x14ac:dyDescent="0.25">
      <c r="A125" s="44"/>
      <c r="B125" s="14"/>
      <c r="C125" s="14"/>
      <c r="D125" s="14"/>
      <c r="E125" s="14"/>
      <c r="F125" s="14"/>
      <c r="G125" s="14"/>
      <c r="H125" s="14"/>
      <c r="I125" s="14"/>
      <c r="J125" s="14"/>
      <c r="K125" s="14"/>
      <c r="L125" s="14"/>
      <c r="M125" s="14"/>
      <c r="N125" s="14"/>
      <c r="O125" s="14"/>
      <c r="P125" s="15"/>
    </row>
    <row r="126" spans="1:16" x14ac:dyDescent="0.25">
      <c r="A126" s="44"/>
      <c r="B126" s="14"/>
      <c r="C126" s="14"/>
      <c r="D126" s="14"/>
      <c r="E126" s="14"/>
      <c r="F126" s="14"/>
      <c r="G126" s="14"/>
      <c r="H126" s="14"/>
      <c r="I126" s="14"/>
      <c r="J126" s="14"/>
      <c r="K126" s="14"/>
      <c r="L126" s="14"/>
      <c r="M126" s="14"/>
      <c r="N126" s="14"/>
      <c r="O126" s="14"/>
      <c r="P126" s="15"/>
    </row>
    <row r="128" spans="1:16" ht="15.75" x14ac:dyDescent="0.25">
      <c r="B128" s="377" t="s">
        <v>43</v>
      </c>
      <c r="C128" s="377"/>
      <c r="D128" s="377"/>
      <c r="E128" s="377"/>
      <c r="F128" s="377"/>
      <c r="G128" s="377"/>
      <c r="H128" s="377"/>
      <c r="I128" s="377"/>
      <c r="J128" s="377"/>
      <c r="K128" s="377"/>
      <c r="L128" s="377"/>
      <c r="M128" s="377"/>
      <c r="N128" s="377"/>
      <c r="O128" s="377"/>
      <c r="P128" s="377"/>
    </row>
    <row r="129" spans="1:17" ht="18.75" x14ac:dyDescent="0.3">
      <c r="B129" s="340" t="s">
        <v>203</v>
      </c>
      <c r="C129" s="340"/>
      <c r="D129" s="340"/>
      <c r="E129" s="340"/>
      <c r="F129" s="340"/>
      <c r="G129" s="340"/>
      <c r="H129" s="340"/>
      <c r="I129" s="340"/>
      <c r="J129" s="340"/>
      <c r="K129" s="340"/>
      <c r="L129" s="340"/>
      <c r="M129" s="340"/>
      <c r="N129" s="340"/>
      <c r="O129" s="340"/>
      <c r="P129" s="340"/>
      <c r="Q129" s="340"/>
    </row>
    <row r="132" spans="1:17" ht="36.75" customHeight="1" x14ac:dyDescent="0.25">
      <c r="A132" s="138" t="s">
        <v>76</v>
      </c>
      <c r="B132" s="135" t="s">
        <v>71</v>
      </c>
      <c r="C132" s="135" t="s">
        <v>1</v>
      </c>
      <c r="D132" s="136" t="s">
        <v>2</v>
      </c>
      <c r="E132" s="136" t="s">
        <v>3</v>
      </c>
      <c r="F132" s="136" t="s">
        <v>4</v>
      </c>
      <c r="G132" s="137"/>
      <c r="H132" s="135" t="s">
        <v>5</v>
      </c>
      <c r="I132" s="135" t="s">
        <v>6</v>
      </c>
      <c r="J132" s="135" t="s">
        <v>7</v>
      </c>
      <c r="K132" s="135" t="s">
        <v>8</v>
      </c>
      <c r="L132" s="135" t="s">
        <v>9</v>
      </c>
      <c r="M132" s="135" t="s">
        <v>10</v>
      </c>
      <c r="N132" s="135" t="s">
        <v>11</v>
      </c>
      <c r="O132" s="135" t="s">
        <v>12</v>
      </c>
      <c r="P132" s="137" t="s">
        <v>95</v>
      </c>
    </row>
    <row r="133" spans="1:17" x14ac:dyDescent="0.25">
      <c r="A133" s="389">
        <v>1</v>
      </c>
      <c r="B133" s="323" t="s">
        <v>72</v>
      </c>
      <c r="C133" s="52" t="s">
        <v>13</v>
      </c>
      <c r="D133" s="4"/>
      <c r="E133" s="4"/>
      <c r="F133" s="4"/>
      <c r="G133" s="30"/>
      <c r="H133" s="4"/>
      <c r="I133" s="4"/>
      <c r="J133" s="4"/>
      <c r="K133" s="4"/>
      <c r="L133" s="4"/>
      <c r="M133" s="4"/>
      <c r="N133" s="4"/>
      <c r="O133" s="4"/>
      <c r="P133" s="5"/>
    </row>
    <row r="134" spans="1:17" x14ac:dyDescent="0.25">
      <c r="A134" s="389"/>
      <c r="B134" s="358"/>
      <c r="C134" s="3" t="s">
        <v>59</v>
      </c>
      <c r="D134" s="245">
        <v>1</v>
      </c>
      <c r="E134" s="3">
        <v>5</v>
      </c>
      <c r="F134" s="3">
        <v>5</v>
      </c>
      <c r="G134" s="30"/>
      <c r="H134" s="74">
        <f t="shared" ref="H134:O134" si="29">$F$134*H10</f>
        <v>55</v>
      </c>
      <c r="I134" s="74">
        <f t="shared" si="29"/>
        <v>110</v>
      </c>
      <c r="J134" s="74">
        <f t="shared" si="29"/>
        <v>110</v>
      </c>
      <c r="K134" s="74">
        <f t="shared" si="29"/>
        <v>110</v>
      </c>
      <c r="L134" s="74">
        <f t="shared" si="29"/>
        <v>100</v>
      </c>
      <c r="M134" s="74">
        <f t="shared" si="29"/>
        <v>95</v>
      </c>
      <c r="N134" s="74">
        <f t="shared" si="29"/>
        <v>100</v>
      </c>
      <c r="O134" s="74">
        <f t="shared" si="29"/>
        <v>115</v>
      </c>
      <c r="P134" s="35">
        <f>SUM(H134:O134)</f>
        <v>795</v>
      </c>
    </row>
    <row r="135" spans="1:17" x14ac:dyDescent="0.25">
      <c r="A135" s="389"/>
      <c r="B135" s="358"/>
      <c r="C135" s="54" t="s">
        <v>56</v>
      </c>
      <c r="D135" s="245"/>
      <c r="E135" s="3"/>
      <c r="F135" s="3"/>
      <c r="G135" s="30"/>
      <c r="H135" s="28"/>
      <c r="I135" s="28"/>
      <c r="J135" s="28"/>
      <c r="K135" s="28"/>
      <c r="L135" s="28"/>
      <c r="M135" s="28"/>
      <c r="N135" s="28"/>
      <c r="O135" s="28"/>
      <c r="P135" s="10"/>
    </row>
    <row r="136" spans="1:17" x14ac:dyDescent="0.25">
      <c r="A136" s="389"/>
      <c r="B136" s="358"/>
      <c r="C136" s="1" t="s">
        <v>30</v>
      </c>
      <c r="D136" s="293">
        <v>1</v>
      </c>
      <c r="E136" s="3">
        <v>3</v>
      </c>
      <c r="F136" s="3">
        <v>3</v>
      </c>
      <c r="G136" s="30"/>
      <c r="H136" s="141">
        <f t="shared" ref="H136:O136" si="30">$F$136*H11</f>
        <v>6</v>
      </c>
      <c r="I136" s="141">
        <f t="shared" si="30"/>
        <v>12</v>
      </c>
      <c r="J136" s="141">
        <f t="shared" si="30"/>
        <v>15</v>
      </c>
      <c r="K136" s="141">
        <f t="shared" si="30"/>
        <v>12</v>
      </c>
      <c r="L136" s="141">
        <f t="shared" si="30"/>
        <v>12</v>
      </c>
      <c r="M136" s="141">
        <f t="shared" si="30"/>
        <v>15</v>
      </c>
      <c r="N136" s="141">
        <f t="shared" si="30"/>
        <v>12</v>
      </c>
      <c r="O136" s="141">
        <f t="shared" si="30"/>
        <v>9</v>
      </c>
      <c r="P136" s="35">
        <f>SUM(H136:O136)</f>
        <v>93</v>
      </c>
    </row>
    <row r="137" spans="1:17" x14ac:dyDescent="0.25">
      <c r="A137" s="104"/>
      <c r="B137" s="5"/>
      <c r="C137" s="5"/>
      <c r="D137" s="5"/>
      <c r="E137" s="375" t="s">
        <v>100</v>
      </c>
      <c r="F137" s="376"/>
      <c r="G137" s="3"/>
      <c r="H137" s="71">
        <f t="shared" ref="H137:P137" si="31">SUM(H134:H136)</f>
        <v>61</v>
      </c>
      <c r="I137" s="71">
        <f t="shared" si="31"/>
        <v>122</v>
      </c>
      <c r="J137" s="71">
        <f t="shared" si="31"/>
        <v>125</v>
      </c>
      <c r="K137" s="71">
        <f t="shared" si="31"/>
        <v>122</v>
      </c>
      <c r="L137" s="71">
        <f t="shared" si="31"/>
        <v>112</v>
      </c>
      <c r="M137" s="71">
        <f t="shared" si="31"/>
        <v>110</v>
      </c>
      <c r="N137" s="71">
        <f t="shared" si="31"/>
        <v>112</v>
      </c>
      <c r="O137" s="71">
        <f t="shared" si="31"/>
        <v>124</v>
      </c>
      <c r="P137" s="203">
        <f t="shared" si="31"/>
        <v>888</v>
      </c>
    </row>
    <row r="138" spans="1:17" x14ac:dyDescent="0.25">
      <c r="A138" s="104"/>
      <c r="B138" s="5"/>
      <c r="C138" s="5"/>
      <c r="D138" s="317">
        <f>SUM(D134:D137)</f>
        <v>2</v>
      </c>
    </row>
    <row r="139" spans="1:17" x14ac:dyDescent="0.25">
      <c r="A139" s="104"/>
      <c r="B139" s="5"/>
      <c r="C139" s="5"/>
      <c r="D139" s="5"/>
    </row>
    <row r="140" spans="1:17" x14ac:dyDescent="0.25">
      <c r="A140" s="104"/>
      <c r="B140" s="5"/>
      <c r="C140" s="5"/>
      <c r="D140" s="5"/>
    </row>
    <row r="141" spans="1:17" ht="24" customHeight="1" x14ac:dyDescent="0.25"/>
    <row r="143" spans="1:17" ht="20.25" customHeight="1" x14ac:dyDescent="0.25">
      <c r="B143" s="43"/>
      <c r="C143" s="14"/>
      <c r="D143" s="14"/>
      <c r="E143" s="14"/>
      <c r="F143" s="374" t="s">
        <v>109</v>
      </c>
      <c r="G143" s="374"/>
      <c r="H143" s="374"/>
      <c r="I143" s="374"/>
      <c r="J143" s="14"/>
      <c r="K143" s="14"/>
    </row>
    <row r="144" spans="1:17" x14ac:dyDescent="0.25">
      <c r="B144" s="45"/>
      <c r="C144" s="14"/>
      <c r="D144" s="14"/>
      <c r="E144" s="14"/>
      <c r="F144" s="14"/>
      <c r="G144" s="14"/>
      <c r="H144" s="14"/>
      <c r="I144" s="14"/>
      <c r="J144" s="14"/>
      <c r="K144" s="14"/>
      <c r="L144" s="14"/>
      <c r="M144" s="14"/>
      <c r="N144" s="14"/>
      <c r="O144" s="14"/>
    </row>
    <row r="145" spans="2:10" ht="30" x14ac:dyDescent="0.25">
      <c r="B145" s="14"/>
      <c r="C145" s="14"/>
      <c r="D145" s="14"/>
      <c r="E145" s="14"/>
      <c r="F145" s="249" t="s">
        <v>91</v>
      </c>
      <c r="G145" s="14"/>
      <c r="H145" s="262" t="s">
        <v>2</v>
      </c>
      <c r="I145" s="46" t="s">
        <v>96</v>
      </c>
      <c r="J145" s="14"/>
    </row>
    <row r="146" spans="2:10" ht="18.75" x14ac:dyDescent="0.25">
      <c r="B146" s="14"/>
      <c r="C146" s="14"/>
      <c r="D146" s="14"/>
      <c r="E146" s="14"/>
      <c r="F146" s="269" t="s">
        <v>0</v>
      </c>
      <c r="G146" s="14"/>
      <c r="H146" s="5">
        <f>D59</f>
        <v>21</v>
      </c>
      <c r="I146" s="106">
        <f>P59</f>
        <v>13988</v>
      </c>
      <c r="J146" s="14"/>
    </row>
    <row r="147" spans="2:10" ht="18.75" x14ac:dyDescent="0.25">
      <c r="F147" s="270" t="s">
        <v>106</v>
      </c>
      <c r="H147" s="5">
        <f>D98</f>
        <v>25</v>
      </c>
      <c r="I147" s="48">
        <f>P97</f>
        <v>16975</v>
      </c>
    </row>
    <row r="148" spans="2:10" ht="18.75" x14ac:dyDescent="0.25">
      <c r="F148" s="271" t="s">
        <v>65</v>
      </c>
      <c r="H148" s="5">
        <f>D120</f>
        <v>6</v>
      </c>
      <c r="I148" s="80">
        <f>P119</f>
        <v>2540</v>
      </c>
    </row>
    <row r="149" spans="2:10" ht="18.75" x14ac:dyDescent="0.25">
      <c r="F149" s="272" t="s">
        <v>71</v>
      </c>
      <c r="H149" s="5">
        <f>D138</f>
        <v>2</v>
      </c>
      <c r="I149" s="48">
        <f>P137</f>
        <v>888</v>
      </c>
    </row>
    <row r="150" spans="2:10" x14ac:dyDescent="0.25">
      <c r="F150" s="273" t="s">
        <v>133</v>
      </c>
      <c r="H150" s="5">
        <f>SUM(H146:H149)</f>
        <v>54</v>
      </c>
      <c r="I150" s="177">
        <f>SUM(I146:I149)</f>
        <v>34391</v>
      </c>
    </row>
  </sheetData>
  <mergeCells count="83">
    <mergeCell ref="A88:A89"/>
    <mergeCell ref="A90:A91"/>
    <mergeCell ref="A133:A136"/>
    <mergeCell ref="A106:A109"/>
    <mergeCell ref="A110:A111"/>
    <mergeCell ref="A112:A113"/>
    <mergeCell ref="A114:A115"/>
    <mergeCell ref="A116:A117"/>
    <mergeCell ref="A92:A93"/>
    <mergeCell ref="B92:B93"/>
    <mergeCell ref="B112:B113"/>
    <mergeCell ref="B114:B115"/>
    <mergeCell ref="B116:B117"/>
    <mergeCell ref="A68:A71"/>
    <mergeCell ref="A72:A75"/>
    <mergeCell ref="A76:A80"/>
    <mergeCell ref="A81:A85"/>
    <mergeCell ref="A86:A87"/>
    <mergeCell ref="A17:A18"/>
    <mergeCell ref="A1:T1"/>
    <mergeCell ref="A2:T2"/>
    <mergeCell ref="A3:T3"/>
    <mergeCell ref="B5:Q5"/>
    <mergeCell ref="B7:P7"/>
    <mergeCell ref="F9:G9"/>
    <mergeCell ref="F10:G10"/>
    <mergeCell ref="F11:G11"/>
    <mergeCell ref="F12:G12"/>
    <mergeCell ref="F13:G13"/>
    <mergeCell ref="B8:Q8"/>
    <mergeCell ref="F14:G14"/>
    <mergeCell ref="A19:A20"/>
    <mergeCell ref="A21:A22"/>
    <mergeCell ref="B21:B22"/>
    <mergeCell ref="A23:A24"/>
    <mergeCell ref="A25:A26"/>
    <mergeCell ref="A27:A31"/>
    <mergeCell ref="A32:A33"/>
    <mergeCell ref="A34:A35"/>
    <mergeCell ref="A36:A37"/>
    <mergeCell ref="A38:A39"/>
    <mergeCell ref="A40:A41"/>
    <mergeCell ref="B40:B41"/>
    <mergeCell ref="A42:A43"/>
    <mergeCell ref="A44:A45"/>
    <mergeCell ref="A46:A47"/>
    <mergeCell ref="B44:B45"/>
    <mergeCell ref="A50:A51"/>
    <mergeCell ref="A52:A53"/>
    <mergeCell ref="A56:A57"/>
    <mergeCell ref="B42:B43"/>
    <mergeCell ref="A48:A49"/>
    <mergeCell ref="B48:B49"/>
    <mergeCell ref="A54:A55"/>
    <mergeCell ref="B102:P102"/>
    <mergeCell ref="B133:B136"/>
    <mergeCell ref="B129:Q129"/>
    <mergeCell ref="E137:F137"/>
    <mergeCell ref="B38:B39"/>
    <mergeCell ref="E119:F119"/>
    <mergeCell ref="B110:B111"/>
    <mergeCell ref="B106:B109"/>
    <mergeCell ref="E97:F97"/>
    <mergeCell ref="E98:F98"/>
    <mergeCell ref="E99:F99"/>
    <mergeCell ref="E100:F100"/>
    <mergeCell ref="B128:P128"/>
    <mergeCell ref="F143:I143"/>
    <mergeCell ref="B50:B51"/>
    <mergeCell ref="B52:B53"/>
    <mergeCell ref="B56:B57"/>
    <mergeCell ref="E59:F59"/>
    <mergeCell ref="B54:B55"/>
    <mergeCell ref="B64:Q64"/>
    <mergeCell ref="B103:Q103"/>
    <mergeCell ref="B81:B85"/>
    <mergeCell ref="B63:P63"/>
    <mergeCell ref="B68:B71"/>
    <mergeCell ref="B72:B75"/>
    <mergeCell ref="B76:B80"/>
    <mergeCell ref="B86:B87"/>
    <mergeCell ref="B88:B89"/>
    <mergeCell ref="B90:B91"/>
  </mergeCells>
  <pageMargins left="0.70866141732283472" right="0.70866141732283472" top="0.74803149606299213" bottom="0.74803149606299213" header="0.31496062992125984" footer="0.31496062992125984"/>
  <pageSetup paperSize="5" scale="4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9"/>
  <sheetViews>
    <sheetView topLeftCell="A18" zoomScale="70" zoomScaleNormal="70" workbookViewId="0">
      <selection activeCell="J48" sqref="J48"/>
    </sheetView>
  </sheetViews>
  <sheetFormatPr baseColWidth="10" defaultRowHeight="15" x14ac:dyDescent="0.25"/>
  <cols>
    <col min="1" max="1" width="7.5703125" style="61" customWidth="1"/>
    <col min="2" max="2" width="34.28515625" style="61" customWidth="1"/>
    <col min="3" max="3" width="14.42578125" style="61" customWidth="1"/>
    <col min="4" max="4" width="11.42578125" style="61"/>
    <col min="5" max="5" width="12.85546875" style="61" customWidth="1"/>
    <col min="6" max="6" width="16.42578125" style="61" customWidth="1"/>
    <col min="7" max="7" width="2.7109375" style="61" customWidth="1"/>
    <col min="8" max="8" width="16.28515625" style="61" customWidth="1"/>
    <col min="9" max="9" width="14" style="61" customWidth="1"/>
    <col min="10" max="11" width="12.5703125" style="61" bestFit="1" customWidth="1"/>
    <col min="12" max="12" width="14.7109375" style="61" customWidth="1"/>
    <col min="13" max="15" width="12.5703125" style="61" bestFit="1" customWidth="1"/>
    <col min="16" max="16" width="16.28515625" style="61" customWidth="1"/>
    <col min="17" max="17" width="11.42578125" style="61"/>
    <col min="18" max="18" width="15.5703125" style="61" customWidth="1"/>
    <col min="19" max="19" width="15.85546875" style="61" customWidth="1"/>
    <col min="20" max="16384" width="11.42578125" style="61"/>
  </cols>
  <sheetData>
    <row r="1" spans="1:20" ht="18" x14ac:dyDescent="0.25">
      <c r="A1" s="337" t="s">
        <v>92</v>
      </c>
      <c r="B1" s="337"/>
      <c r="C1" s="337"/>
      <c r="D1" s="337"/>
      <c r="E1" s="337"/>
      <c r="F1" s="337"/>
      <c r="G1" s="337"/>
      <c r="H1" s="337"/>
      <c r="I1" s="337"/>
      <c r="J1" s="337"/>
      <c r="K1" s="337"/>
      <c r="L1" s="337"/>
      <c r="M1" s="337"/>
      <c r="N1" s="337"/>
      <c r="O1" s="337"/>
      <c r="P1" s="337"/>
      <c r="Q1" s="337"/>
      <c r="R1" s="337"/>
      <c r="S1" s="337"/>
      <c r="T1" s="337"/>
    </row>
    <row r="2" spans="1:20" ht="15.75" x14ac:dyDescent="0.25">
      <c r="A2" s="338" t="s">
        <v>93</v>
      </c>
      <c r="B2" s="338"/>
      <c r="C2" s="338"/>
      <c r="D2" s="338"/>
      <c r="E2" s="338"/>
      <c r="F2" s="338"/>
      <c r="G2" s="338"/>
      <c r="H2" s="338"/>
      <c r="I2" s="338"/>
      <c r="J2" s="338"/>
      <c r="K2" s="338"/>
      <c r="L2" s="338"/>
      <c r="M2" s="338"/>
      <c r="N2" s="338"/>
      <c r="O2" s="338"/>
      <c r="P2" s="338"/>
      <c r="Q2" s="338"/>
      <c r="R2" s="338"/>
      <c r="S2" s="338"/>
      <c r="T2" s="338"/>
    </row>
    <row r="3" spans="1:20" x14ac:dyDescent="0.25">
      <c r="A3" s="339" t="s">
        <v>94</v>
      </c>
      <c r="B3" s="339"/>
      <c r="C3" s="339"/>
      <c r="D3" s="339"/>
      <c r="E3" s="339"/>
      <c r="F3" s="339"/>
      <c r="G3" s="339"/>
      <c r="H3" s="339"/>
      <c r="I3" s="339"/>
      <c r="J3" s="339"/>
      <c r="K3" s="339"/>
      <c r="L3" s="339"/>
      <c r="M3" s="339"/>
      <c r="N3" s="339"/>
      <c r="O3" s="339"/>
      <c r="P3" s="339"/>
      <c r="Q3" s="339"/>
      <c r="R3" s="339"/>
      <c r="S3" s="339"/>
      <c r="T3" s="339"/>
    </row>
    <row r="4" spans="1:20" x14ac:dyDescent="0.25">
      <c r="A4" s="37"/>
      <c r="B4" s="39"/>
      <c r="C4" s="39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  <c r="Q4" s="39"/>
      <c r="R4" s="39"/>
      <c r="S4" s="39"/>
      <c r="T4" s="39"/>
    </row>
    <row r="5" spans="1:20" ht="18.75" x14ac:dyDescent="0.3">
      <c r="A5" s="340" t="s">
        <v>208</v>
      </c>
      <c r="B5" s="340"/>
      <c r="C5" s="340"/>
      <c r="D5" s="340"/>
      <c r="E5" s="340"/>
      <c r="F5" s="340"/>
      <c r="G5" s="340"/>
      <c r="H5" s="340"/>
      <c r="I5" s="340"/>
      <c r="J5" s="340"/>
      <c r="K5" s="340"/>
      <c r="L5" s="340"/>
      <c r="M5" s="340"/>
      <c r="N5" s="340"/>
      <c r="O5" s="340"/>
      <c r="P5" s="340"/>
      <c r="Q5" s="340"/>
    </row>
    <row r="7" spans="1:20" ht="18.75" x14ac:dyDescent="0.3">
      <c r="A7" s="340" t="s">
        <v>154</v>
      </c>
      <c r="B7" s="340"/>
      <c r="C7" s="340"/>
      <c r="D7" s="340"/>
      <c r="E7" s="340"/>
      <c r="F7" s="340"/>
      <c r="G7" s="340"/>
      <c r="H7" s="340"/>
      <c r="I7" s="340"/>
      <c r="J7" s="340"/>
      <c r="K7" s="340"/>
      <c r="L7" s="340"/>
      <c r="M7" s="340"/>
      <c r="N7" s="340"/>
      <c r="O7" s="340"/>
      <c r="P7" s="340"/>
    </row>
    <row r="8" spans="1:20" ht="15.75" thickBot="1" x14ac:dyDescent="0.3">
      <c r="B8" s="23"/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</row>
    <row r="9" spans="1:20" ht="23.25" thickBot="1" x14ac:dyDescent="0.3">
      <c r="B9" s="63"/>
      <c r="F9" s="342" t="s">
        <v>101</v>
      </c>
      <c r="G9" s="343"/>
      <c r="H9" s="65" t="s">
        <v>5</v>
      </c>
      <c r="I9" s="65" t="s">
        <v>6</v>
      </c>
      <c r="J9" s="65" t="s">
        <v>7</v>
      </c>
      <c r="K9" s="65" t="s">
        <v>8</v>
      </c>
      <c r="L9" s="65" t="s">
        <v>86</v>
      </c>
      <c r="M9" s="65" t="s">
        <v>85</v>
      </c>
      <c r="N9" s="65" t="s">
        <v>84</v>
      </c>
      <c r="O9" s="65" t="s">
        <v>83</v>
      </c>
      <c r="P9" s="65" t="s">
        <v>211</v>
      </c>
      <c r="Q9" s="64"/>
    </row>
    <row r="10" spans="1:20" ht="21" customHeight="1" thickBot="1" x14ac:dyDescent="0.3">
      <c r="B10" s="63"/>
      <c r="F10" s="344" t="s">
        <v>172</v>
      </c>
      <c r="G10" s="369"/>
      <c r="H10" s="67">
        <v>11</v>
      </c>
      <c r="I10" s="67">
        <v>22</v>
      </c>
      <c r="J10" s="67">
        <v>22</v>
      </c>
      <c r="K10" s="67">
        <v>22</v>
      </c>
      <c r="L10" s="67">
        <v>20</v>
      </c>
      <c r="M10" s="67">
        <v>19</v>
      </c>
      <c r="N10" s="67">
        <v>20</v>
      </c>
      <c r="O10" s="67">
        <v>23</v>
      </c>
      <c r="P10" s="66">
        <f>SUM(H10:O10)</f>
        <v>159</v>
      </c>
      <c r="Q10" s="64"/>
    </row>
    <row r="11" spans="1:20" ht="30" customHeight="1" thickBot="1" x14ac:dyDescent="0.3">
      <c r="B11" s="63"/>
      <c r="F11" s="405" t="s">
        <v>135</v>
      </c>
      <c r="G11" s="406"/>
      <c r="H11" s="70">
        <v>7</v>
      </c>
      <c r="I11" s="70">
        <v>13</v>
      </c>
      <c r="J11" s="70">
        <v>13</v>
      </c>
      <c r="K11" s="70">
        <v>13</v>
      </c>
      <c r="L11" s="70">
        <v>12</v>
      </c>
      <c r="M11" s="70">
        <v>12</v>
      </c>
      <c r="N11" s="70">
        <v>11</v>
      </c>
      <c r="O11" s="70">
        <v>14</v>
      </c>
      <c r="P11" s="66">
        <f>SUM(H11:O11)</f>
        <v>95</v>
      </c>
      <c r="Q11" s="64"/>
    </row>
    <row r="12" spans="1:20" ht="17.25" customHeight="1" x14ac:dyDescent="0.25">
      <c r="F12" s="370" t="s">
        <v>104</v>
      </c>
      <c r="G12" s="371"/>
      <c r="H12" s="69">
        <v>4</v>
      </c>
      <c r="I12" s="69">
        <v>9</v>
      </c>
      <c r="J12" s="69">
        <v>9</v>
      </c>
      <c r="K12" s="69">
        <v>9</v>
      </c>
      <c r="L12" s="69">
        <v>8</v>
      </c>
      <c r="M12" s="69">
        <v>7</v>
      </c>
      <c r="N12" s="69">
        <v>9</v>
      </c>
      <c r="O12" s="69">
        <v>9</v>
      </c>
      <c r="P12" s="68">
        <f>SUM(H12:O12)</f>
        <v>64</v>
      </c>
      <c r="Q12" s="64"/>
    </row>
    <row r="13" spans="1:20" ht="17.25" customHeight="1" x14ac:dyDescent="0.25">
      <c r="F13" s="402" t="s">
        <v>155</v>
      </c>
      <c r="G13" s="403"/>
      <c r="H13" s="194">
        <v>5</v>
      </c>
      <c r="I13" s="194">
        <v>9</v>
      </c>
      <c r="J13" s="194">
        <v>9</v>
      </c>
      <c r="K13" s="194">
        <v>9</v>
      </c>
      <c r="L13" s="194">
        <v>8</v>
      </c>
      <c r="M13" s="194">
        <v>9</v>
      </c>
      <c r="N13" s="194">
        <v>7</v>
      </c>
      <c r="O13" s="194">
        <v>7</v>
      </c>
      <c r="P13" s="68">
        <f>SUM(H13:O13)</f>
        <v>63</v>
      </c>
      <c r="Q13" s="64"/>
    </row>
    <row r="14" spans="1:20" x14ac:dyDescent="0.25">
      <c r="F14" s="407" t="s">
        <v>156</v>
      </c>
      <c r="G14" s="408"/>
      <c r="H14" s="78">
        <v>2</v>
      </c>
      <c r="I14" s="78">
        <v>5</v>
      </c>
      <c r="J14" s="78">
        <v>4</v>
      </c>
      <c r="K14" s="78">
        <v>4</v>
      </c>
      <c r="L14" s="78">
        <v>5</v>
      </c>
      <c r="M14" s="78">
        <v>4</v>
      </c>
      <c r="N14" s="78">
        <v>4</v>
      </c>
      <c r="O14" s="78">
        <v>5</v>
      </c>
      <c r="P14" s="68">
        <f>SUM(H14:O14)</f>
        <v>33</v>
      </c>
      <c r="Q14" s="62"/>
    </row>
    <row r="17" spans="1:16" ht="35.25" customHeight="1" x14ac:dyDescent="0.25">
      <c r="A17" s="29" t="s">
        <v>76</v>
      </c>
      <c r="B17" s="76" t="s">
        <v>0</v>
      </c>
      <c r="C17" s="29" t="s">
        <v>1</v>
      </c>
      <c r="D17" s="76" t="s">
        <v>2</v>
      </c>
      <c r="E17" s="76" t="s">
        <v>3</v>
      </c>
      <c r="F17" s="76" t="s">
        <v>4</v>
      </c>
      <c r="G17" s="24"/>
      <c r="H17" s="59" t="s">
        <v>5</v>
      </c>
      <c r="I17" s="59" t="s">
        <v>6</v>
      </c>
      <c r="J17" s="59" t="s">
        <v>7</v>
      </c>
      <c r="K17" s="59" t="s">
        <v>8</v>
      </c>
      <c r="L17" s="59" t="s">
        <v>86</v>
      </c>
      <c r="M17" s="59" t="s">
        <v>85</v>
      </c>
      <c r="N17" s="59" t="s">
        <v>84</v>
      </c>
      <c r="O17" s="59" t="s">
        <v>83</v>
      </c>
      <c r="P17" s="114" t="s">
        <v>95</v>
      </c>
    </row>
    <row r="18" spans="1:16" x14ac:dyDescent="0.25">
      <c r="A18" s="325">
        <v>1</v>
      </c>
      <c r="B18" s="323" t="s">
        <v>157</v>
      </c>
      <c r="C18" s="52" t="s">
        <v>13</v>
      </c>
      <c r="D18" s="4"/>
      <c r="E18" s="4"/>
      <c r="F18" s="4"/>
      <c r="G18" s="77"/>
      <c r="H18" s="6"/>
      <c r="I18" s="6"/>
      <c r="J18" s="6"/>
      <c r="K18" s="6"/>
      <c r="L18" s="6"/>
      <c r="M18" s="6"/>
      <c r="N18" s="6"/>
      <c r="O18" s="6"/>
      <c r="P18" s="5"/>
    </row>
    <row r="19" spans="1:16" ht="20.25" customHeight="1" x14ac:dyDescent="0.25">
      <c r="A19" s="325"/>
      <c r="B19" s="329"/>
      <c r="C19" s="3" t="s">
        <v>39</v>
      </c>
      <c r="D19" s="245">
        <v>1</v>
      </c>
      <c r="E19" s="3">
        <v>6</v>
      </c>
      <c r="F19" s="3">
        <f>D19*E19</f>
        <v>6</v>
      </c>
      <c r="G19" s="122"/>
      <c r="H19" s="161">
        <f t="shared" ref="H19:O19" si="0">$F$19*H10</f>
        <v>66</v>
      </c>
      <c r="I19" s="161">
        <f t="shared" si="0"/>
        <v>132</v>
      </c>
      <c r="J19" s="161">
        <f t="shared" si="0"/>
        <v>132</v>
      </c>
      <c r="K19" s="161">
        <f t="shared" si="0"/>
        <v>132</v>
      </c>
      <c r="L19" s="161">
        <f t="shared" si="0"/>
        <v>120</v>
      </c>
      <c r="M19" s="161">
        <f t="shared" si="0"/>
        <v>114</v>
      </c>
      <c r="N19" s="161">
        <f t="shared" si="0"/>
        <v>120</v>
      </c>
      <c r="O19" s="161">
        <f t="shared" si="0"/>
        <v>138</v>
      </c>
      <c r="P19" s="294">
        <f>SUM(H19:O19)</f>
        <v>954</v>
      </c>
    </row>
    <row r="20" spans="1:16" x14ac:dyDescent="0.25">
      <c r="A20" s="325">
        <v>2</v>
      </c>
      <c r="B20" s="323" t="s">
        <v>158</v>
      </c>
      <c r="C20" s="52" t="s">
        <v>13</v>
      </c>
      <c r="D20" s="245"/>
      <c r="E20" s="3"/>
      <c r="F20" s="3"/>
      <c r="G20" s="122"/>
      <c r="H20" s="3"/>
      <c r="I20" s="3"/>
      <c r="J20" s="3"/>
      <c r="K20" s="3"/>
      <c r="L20" s="3"/>
      <c r="M20" s="3"/>
      <c r="N20" s="3"/>
      <c r="O20" s="3"/>
      <c r="P20" s="125"/>
    </row>
    <row r="21" spans="1:16" ht="18.75" customHeight="1" x14ac:dyDescent="0.25">
      <c r="A21" s="325"/>
      <c r="B21" s="329"/>
      <c r="C21" s="3" t="s">
        <v>55</v>
      </c>
      <c r="D21" s="245">
        <v>1</v>
      </c>
      <c r="E21" s="3">
        <v>8</v>
      </c>
      <c r="F21" s="3">
        <f>D21*E21</f>
        <v>8</v>
      </c>
      <c r="G21" s="122"/>
      <c r="H21" s="161">
        <f t="shared" ref="H21:O21" si="1">$F$21*H10</f>
        <v>88</v>
      </c>
      <c r="I21" s="161">
        <f t="shared" si="1"/>
        <v>176</v>
      </c>
      <c r="J21" s="161">
        <f t="shared" si="1"/>
        <v>176</v>
      </c>
      <c r="K21" s="161">
        <f t="shared" si="1"/>
        <v>176</v>
      </c>
      <c r="L21" s="161">
        <f t="shared" si="1"/>
        <v>160</v>
      </c>
      <c r="M21" s="161">
        <f t="shared" si="1"/>
        <v>152</v>
      </c>
      <c r="N21" s="161">
        <f t="shared" si="1"/>
        <v>160</v>
      </c>
      <c r="O21" s="161">
        <f t="shared" si="1"/>
        <v>184</v>
      </c>
      <c r="P21" s="294">
        <f>SUM(H21:O21)</f>
        <v>1272</v>
      </c>
    </row>
    <row r="22" spans="1:16" ht="18.75" customHeight="1" x14ac:dyDescent="0.25">
      <c r="A22" s="173"/>
      <c r="B22" s="175"/>
      <c r="C22" s="3"/>
      <c r="D22" s="3"/>
      <c r="E22" s="3"/>
      <c r="F22" s="3"/>
      <c r="G22" s="122"/>
      <c r="H22" s="162"/>
      <c r="I22" s="162"/>
      <c r="J22" s="162"/>
      <c r="K22" s="162"/>
      <c r="L22" s="162"/>
      <c r="M22" s="162"/>
      <c r="N22" s="393" t="s">
        <v>168</v>
      </c>
      <c r="O22" s="394"/>
      <c r="P22" s="199">
        <f>SUM(P19:P21)</f>
        <v>2226</v>
      </c>
    </row>
    <row r="23" spans="1:16" ht="36.75" customHeight="1" x14ac:dyDescent="0.25">
      <c r="A23" s="135" t="s">
        <v>76</v>
      </c>
      <c r="B23" s="136" t="s">
        <v>89</v>
      </c>
      <c r="C23" s="135" t="s">
        <v>1</v>
      </c>
      <c r="D23" s="136" t="s">
        <v>2</v>
      </c>
      <c r="E23" s="136" t="s">
        <v>3</v>
      </c>
      <c r="F23" s="136" t="s">
        <v>4</v>
      </c>
      <c r="G23" s="24"/>
      <c r="H23" s="96" t="s">
        <v>5</v>
      </c>
      <c r="I23" s="96" t="s">
        <v>6</v>
      </c>
      <c r="J23" s="96" t="s">
        <v>7</v>
      </c>
      <c r="K23" s="96" t="s">
        <v>8</v>
      </c>
      <c r="L23" s="96" t="s">
        <v>86</v>
      </c>
      <c r="M23" s="96" t="s">
        <v>85</v>
      </c>
      <c r="N23" s="96" t="s">
        <v>84</v>
      </c>
      <c r="O23" s="96" t="s">
        <v>83</v>
      </c>
      <c r="P23" s="137" t="s">
        <v>95</v>
      </c>
    </row>
    <row r="24" spans="1:16" ht="26.25" customHeight="1" x14ac:dyDescent="0.25">
      <c r="A24" s="325">
        <v>3</v>
      </c>
      <c r="B24" s="323" t="s">
        <v>166</v>
      </c>
      <c r="C24" s="193" t="s">
        <v>159</v>
      </c>
      <c r="D24" s="3"/>
      <c r="E24" s="3"/>
      <c r="F24" s="3"/>
      <c r="G24" s="122"/>
      <c r="H24" s="3"/>
      <c r="I24" s="3"/>
      <c r="J24" s="3"/>
      <c r="K24" s="3"/>
      <c r="L24" s="3"/>
      <c r="M24" s="3"/>
      <c r="N24" s="3"/>
      <c r="O24" s="3"/>
      <c r="P24" s="125"/>
    </row>
    <row r="25" spans="1:16" x14ac:dyDescent="0.25">
      <c r="A25" s="404"/>
      <c r="B25" s="329"/>
      <c r="C25" s="3" t="s">
        <v>14</v>
      </c>
      <c r="D25" s="245">
        <v>1</v>
      </c>
      <c r="E25" s="3">
        <v>8</v>
      </c>
      <c r="F25" s="3">
        <f>D25*E25</f>
        <v>8</v>
      </c>
      <c r="G25" s="122"/>
      <c r="H25" s="126">
        <f t="shared" ref="H25:O25" si="2">$F$25*H11</f>
        <v>56</v>
      </c>
      <c r="I25" s="126">
        <f t="shared" si="2"/>
        <v>104</v>
      </c>
      <c r="J25" s="126">
        <f t="shared" si="2"/>
        <v>104</v>
      </c>
      <c r="K25" s="126">
        <f t="shared" si="2"/>
        <v>104</v>
      </c>
      <c r="L25" s="126">
        <f t="shared" si="2"/>
        <v>96</v>
      </c>
      <c r="M25" s="126">
        <f t="shared" si="2"/>
        <v>96</v>
      </c>
      <c r="N25" s="126">
        <f t="shared" si="2"/>
        <v>88</v>
      </c>
      <c r="O25" s="126">
        <f t="shared" si="2"/>
        <v>112</v>
      </c>
      <c r="P25" s="294">
        <f>SUM(H25:O25)</f>
        <v>760</v>
      </c>
    </row>
    <row r="26" spans="1:16" ht="15" customHeight="1" x14ac:dyDescent="0.25">
      <c r="A26" s="325">
        <v>4</v>
      </c>
      <c r="B26" s="323" t="s">
        <v>161</v>
      </c>
      <c r="C26" s="54" t="s">
        <v>160</v>
      </c>
      <c r="D26" s="245"/>
      <c r="E26" s="3"/>
      <c r="F26" s="3"/>
      <c r="G26" s="122"/>
      <c r="H26" s="3"/>
      <c r="I26" s="3"/>
      <c r="J26" s="3"/>
      <c r="K26" s="3"/>
      <c r="L26" s="3"/>
      <c r="M26" s="3"/>
      <c r="N26" s="3"/>
      <c r="O26" s="3"/>
      <c r="P26" s="86"/>
    </row>
    <row r="27" spans="1:16" ht="22.5" customHeight="1" x14ac:dyDescent="0.25">
      <c r="A27" s="325"/>
      <c r="B27" s="329"/>
      <c r="C27" s="173" t="s">
        <v>14</v>
      </c>
      <c r="D27" s="246">
        <v>1</v>
      </c>
      <c r="E27" s="173">
        <v>8</v>
      </c>
      <c r="F27" s="173">
        <f>D27*E27</f>
        <v>8</v>
      </c>
      <c r="G27" s="122"/>
      <c r="H27" s="179">
        <f t="shared" ref="H27:O27" si="3">$F$27*H12</f>
        <v>32</v>
      </c>
      <c r="I27" s="179">
        <f t="shared" si="3"/>
        <v>72</v>
      </c>
      <c r="J27" s="179">
        <f t="shared" si="3"/>
        <v>72</v>
      </c>
      <c r="K27" s="179">
        <f t="shared" si="3"/>
        <v>72</v>
      </c>
      <c r="L27" s="179">
        <f t="shared" si="3"/>
        <v>64</v>
      </c>
      <c r="M27" s="179">
        <f t="shared" si="3"/>
        <v>56</v>
      </c>
      <c r="N27" s="179">
        <f t="shared" si="3"/>
        <v>72</v>
      </c>
      <c r="O27" s="179">
        <f t="shared" si="3"/>
        <v>72</v>
      </c>
      <c r="P27" s="294">
        <f>SUM(H27:O27)</f>
        <v>512</v>
      </c>
    </row>
    <row r="28" spans="1:16" x14ac:dyDescent="0.25">
      <c r="A28" s="325">
        <v>5</v>
      </c>
      <c r="B28" s="323" t="s">
        <v>162</v>
      </c>
      <c r="C28" s="52" t="s">
        <v>13</v>
      </c>
      <c r="D28" s="246"/>
      <c r="E28" s="173"/>
      <c r="F28" s="173"/>
      <c r="G28" s="122"/>
      <c r="H28" s="3"/>
      <c r="I28" s="3"/>
      <c r="J28" s="3"/>
      <c r="K28" s="3"/>
      <c r="L28" s="3"/>
      <c r="M28" s="3"/>
      <c r="N28" s="3"/>
      <c r="O28" s="3"/>
      <c r="P28" s="86"/>
    </row>
    <row r="29" spans="1:16" ht="25.5" customHeight="1" x14ac:dyDescent="0.25">
      <c r="A29" s="368"/>
      <c r="B29" s="329"/>
      <c r="C29" s="173" t="s">
        <v>14</v>
      </c>
      <c r="D29" s="246">
        <v>1</v>
      </c>
      <c r="E29" s="173">
        <v>8</v>
      </c>
      <c r="F29" s="173">
        <f>D29*E29</f>
        <v>8</v>
      </c>
      <c r="G29" s="122"/>
      <c r="H29" s="161">
        <f t="shared" ref="H29:O29" si="4">$F$29*H10</f>
        <v>88</v>
      </c>
      <c r="I29" s="161">
        <f t="shared" si="4"/>
        <v>176</v>
      </c>
      <c r="J29" s="161">
        <f t="shared" si="4"/>
        <v>176</v>
      </c>
      <c r="K29" s="161">
        <f t="shared" si="4"/>
        <v>176</v>
      </c>
      <c r="L29" s="161">
        <f t="shared" si="4"/>
        <v>160</v>
      </c>
      <c r="M29" s="161">
        <f t="shared" si="4"/>
        <v>152</v>
      </c>
      <c r="N29" s="161">
        <f t="shared" si="4"/>
        <v>160</v>
      </c>
      <c r="O29" s="161">
        <f t="shared" si="4"/>
        <v>184</v>
      </c>
      <c r="P29" s="294">
        <f>SUM(H29:O29)</f>
        <v>1272</v>
      </c>
    </row>
    <row r="30" spans="1:16" x14ac:dyDescent="0.25">
      <c r="A30" s="325">
        <v>6</v>
      </c>
      <c r="B30" s="323" t="s">
        <v>163</v>
      </c>
      <c r="C30" s="54" t="s">
        <v>160</v>
      </c>
      <c r="D30" s="245"/>
      <c r="E30" s="3"/>
      <c r="F30" s="3"/>
      <c r="G30" s="122"/>
      <c r="H30" s="3"/>
      <c r="I30" s="3"/>
      <c r="J30" s="3"/>
      <c r="K30" s="3"/>
      <c r="L30" s="3"/>
      <c r="M30" s="3"/>
      <c r="N30" s="3"/>
      <c r="O30" s="3"/>
      <c r="P30" s="86"/>
    </row>
    <row r="31" spans="1:16" ht="24.75" customHeight="1" x14ac:dyDescent="0.25">
      <c r="A31" s="368"/>
      <c r="B31" s="329"/>
      <c r="C31" s="173" t="s">
        <v>30</v>
      </c>
      <c r="D31" s="246">
        <v>1</v>
      </c>
      <c r="E31" s="173">
        <v>4</v>
      </c>
      <c r="F31" s="173">
        <f>D31*E31</f>
        <v>4</v>
      </c>
      <c r="G31" s="122"/>
      <c r="H31" s="179">
        <f t="shared" ref="H31:O31" si="5">$F$31*H12</f>
        <v>16</v>
      </c>
      <c r="I31" s="179">
        <f t="shared" si="5"/>
        <v>36</v>
      </c>
      <c r="J31" s="179">
        <f t="shared" si="5"/>
        <v>36</v>
      </c>
      <c r="K31" s="179">
        <f t="shared" si="5"/>
        <v>36</v>
      </c>
      <c r="L31" s="179">
        <f t="shared" si="5"/>
        <v>32</v>
      </c>
      <c r="M31" s="179">
        <f t="shared" si="5"/>
        <v>28</v>
      </c>
      <c r="N31" s="179">
        <f t="shared" si="5"/>
        <v>36</v>
      </c>
      <c r="O31" s="179">
        <f t="shared" si="5"/>
        <v>36</v>
      </c>
      <c r="P31" s="294">
        <f>SUM(H31:O31)</f>
        <v>256</v>
      </c>
    </row>
    <row r="32" spans="1:16" ht="19.5" customHeight="1" x14ac:dyDescent="0.25">
      <c r="A32" s="176"/>
      <c r="B32" s="175"/>
      <c r="C32" s="173"/>
      <c r="D32" s="173"/>
      <c r="E32" s="173"/>
      <c r="F32" s="173"/>
      <c r="G32" s="122"/>
      <c r="H32" s="162"/>
      <c r="I32" s="162"/>
      <c r="J32" s="162"/>
      <c r="K32" s="162"/>
      <c r="L32" s="162"/>
      <c r="M32" s="162"/>
      <c r="N32" s="391" t="s">
        <v>169</v>
      </c>
      <c r="O32" s="392"/>
      <c r="P32" s="199">
        <f>SUM(P25:P31)</f>
        <v>2800</v>
      </c>
    </row>
    <row r="33" spans="1:19" ht="39.75" customHeight="1" x14ac:dyDescent="0.25">
      <c r="A33" s="101" t="s">
        <v>76</v>
      </c>
      <c r="B33" s="102" t="s">
        <v>65</v>
      </c>
      <c r="C33" s="101" t="s">
        <v>1</v>
      </c>
      <c r="D33" s="102" t="s">
        <v>2</v>
      </c>
      <c r="E33" s="102" t="s">
        <v>3</v>
      </c>
      <c r="F33" s="102" t="s">
        <v>4</v>
      </c>
      <c r="G33" s="24"/>
      <c r="H33" s="60" t="s">
        <v>5</v>
      </c>
      <c r="I33" s="60" t="s">
        <v>6</v>
      </c>
      <c r="J33" s="60" t="s">
        <v>7</v>
      </c>
      <c r="K33" s="60" t="s">
        <v>8</v>
      </c>
      <c r="L33" s="60" t="s">
        <v>86</v>
      </c>
      <c r="M33" s="60" t="s">
        <v>85</v>
      </c>
      <c r="N33" s="60" t="s">
        <v>84</v>
      </c>
      <c r="O33" s="60" t="s">
        <v>83</v>
      </c>
      <c r="P33" s="103" t="s">
        <v>95</v>
      </c>
    </row>
    <row r="34" spans="1:19" ht="19.5" customHeight="1" x14ac:dyDescent="0.25">
      <c r="A34" s="325">
        <v>7</v>
      </c>
      <c r="B34" s="323" t="s">
        <v>164</v>
      </c>
      <c r="C34" s="95" t="s">
        <v>165</v>
      </c>
      <c r="D34" s="3"/>
      <c r="E34" s="3"/>
      <c r="F34" s="3"/>
      <c r="G34" s="122"/>
      <c r="H34" s="3"/>
      <c r="I34" s="3"/>
      <c r="J34" s="3"/>
      <c r="K34" s="3"/>
      <c r="L34" s="3"/>
      <c r="M34" s="3"/>
      <c r="N34" s="3"/>
      <c r="O34" s="3"/>
      <c r="P34" s="86"/>
    </row>
    <row r="35" spans="1:19" ht="24.75" customHeight="1" x14ac:dyDescent="0.25">
      <c r="A35" s="325"/>
      <c r="B35" s="329"/>
      <c r="C35" s="13" t="s">
        <v>14</v>
      </c>
      <c r="D35" s="173">
        <v>1</v>
      </c>
      <c r="E35" s="173">
        <v>8</v>
      </c>
      <c r="F35" s="173">
        <f>D35*E35</f>
        <v>8</v>
      </c>
      <c r="G35" s="122"/>
      <c r="H35" s="195">
        <f t="shared" ref="H35:O35" si="6">$F$35*H13</f>
        <v>40</v>
      </c>
      <c r="I35" s="195">
        <f t="shared" si="6"/>
        <v>72</v>
      </c>
      <c r="J35" s="195">
        <f t="shared" si="6"/>
        <v>72</v>
      </c>
      <c r="K35" s="195">
        <f t="shared" si="6"/>
        <v>72</v>
      </c>
      <c r="L35" s="195">
        <f t="shared" si="6"/>
        <v>64</v>
      </c>
      <c r="M35" s="195">
        <f t="shared" si="6"/>
        <v>72</v>
      </c>
      <c r="N35" s="195">
        <f t="shared" si="6"/>
        <v>56</v>
      </c>
      <c r="O35" s="195">
        <f t="shared" si="6"/>
        <v>56</v>
      </c>
      <c r="P35" s="294">
        <f>SUM(H35:O35)</f>
        <v>504</v>
      </c>
    </row>
    <row r="36" spans="1:19" ht="20.25" customHeight="1" x14ac:dyDescent="0.25">
      <c r="A36" s="325">
        <v>8</v>
      </c>
      <c r="B36" s="323" t="s">
        <v>166</v>
      </c>
      <c r="C36" s="79" t="s">
        <v>167</v>
      </c>
      <c r="D36" s="4"/>
      <c r="E36" s="4"/>
      <c r="F36" s="4"/>
      <c r="G36" s="123"/>
      <c r="H36" s="4"/>
      <c r="I36" s="4"/>
      <c r="J36" s="4"/>
      <c r="K36" s="4"/>
      <c r="L36" s="4"/>
      <c r="M36" s="4"/>
      <c r="N36" s="4"/>
      <c r="O36" s="4"/>
      <c r="P36" s="105"/>
    </row>
    <row r="37" spans="1:19" ht="25.5" customHeight="1" x14ac:dyDescent="0.25">
      <c r="A37" s="368"/>
      <c r="B37" s="329"/>
      <c r="C37" s="173" t="s">
        <v>14</v>
      </c>
      <c r="D37" s="173">
        <v>1</v>
      </c>
      <c r="E37" s="173">
        <v>8</v>
      </c>
      <c r="F37" s="173">
        <f>D37*E37</f>
        <v>8</v>
      </c>
      <c r="G37" s="122"/>
      <c r="H37" s="127">
        <f t="shared" ref="H37:O37" si="7">$F$37*H14</f>
        <v>16</v>
      </c>
      <c r="I37" s="127">
        <f t="shared" si="7"/>
        <v>40</v>
      </c>
      <c r="J37" s="127">
        <f t="shared" si="7"/>
        <v>32</v>
      </c>
      <c r="K37" s="127">
        <f t="shared" si="7"/>
        <v>32</v>
      </c>
      <c r="L37" s="127">
        <f t="shared" si="7"/>
        <v>40</v>
      </c>
      <c r="M37" s="127">
        <f t="shared" si="7"/>
        <v>32</v>
      </c>
      <c r="N37" s="127">
        <f t="shared" si="7"/>
        <v>32</v>
      </c>
      <c r="O37" s="127">
        <f t="shared" si="7"/>
        <v>40</v>
      </c>
      <c r="P37" s="294">
        <f>SUM(H37:O37)</f>
        <v>264</v>
      </c>
    </row>
    <row r="38" spans="1:19" ht="18.75" customHeight="1" x14ac:dyDescent="0.25">
      <c r="A38" s="5"/>
      <c r="B38" s="5"/>
      <c r="C38" s="5"/>
      <c r="D38" s="5"/>
      <c r="E38" s="5"/>
      <c r="F38" s="5"/>
      <c r="G38" s="197"/>
      <c r="H38" s="5"/>
      <c r="I38" s="5"/>
      <c r="J38" s="5"/>
      <c r="K38" s="5"/>
      <c r="L38" s="5"/>
      <c r="M38" s="5"/>
      <c r="N38" s="395" t="s">
        <v>170</v>
      </c>
      <c r="O38" s="396"/>
      <c r="P38" s="200">
        <f>SUM(P35:P37)</f>
        <v>768</v>
      </c>
    </row>
    <row r="39" spans="1:19" ht="21" customHeight="1" x14ac:dyDescent="0.25">
      <c r="A39" s="5"/>
      <c r="B39" s="5"/>
      <c r="C39" s="5"/>
      <c r="D39" s="5"/>
      <c r="E39" s="5"/>
      <c r="F39" s="5"/>
      <c r="G39" s="197"/>
      <c r="H39" s="5"/>
      <c r="I39" s="5"/>
      <c r="J39" s="5"/>
      <c r="K39" s="5"/>
      <c r="L39" s="5"/>
      <c r="M39" s="5"/>
      <c r="N39" s="397" t="s">
        <v>171</v>
      </c>
      <c r="O39" s="398"/>
      <c r="P39" s="196">
        <f>P22+P32+P38</f>
        <v>5794</v>
      </c>
    </row>
    <row r="40" spans="1:19" ht="21" customHeight="1" x14ac:dyDescent="0.25">
      <c r="A40" s="44"/>
      <c r="B40" s="44"/>
      <c r="C40" s="44"/>
      <c r="D40" s="44"/>
      <c r="E40" s="44"/>
      <c r="F40" s="44"/>
      <c r="G40" s="238"/>
      <c r="H40" s="44"/>
      <c r="I40" s="44"/>
      <c r="J40" s="44"/>
      <c r="K40" s="44"/>
      <c r="L40" s="44"/>
      <c r="M40" s="44"/>
      <c r="N40" s="84"/>
      <c r="O40" s="84"/>
      <c r="P40" s="84"/>
      <c r="Q40" s="44"/>
      <c r="R40" s="237"/>
      <c r="S40" s="44"/>
    </row>
    <row r="41" spans="1:19" ht="21" customHeight="1" x14ac:dyDescent="0.25">
      <c r="A41" s="44"/>
      <c r="B41" s="44"/>
      <c r="C41" s="44"/>
      <c r="D41" s="44"/>
      <c r="E41" s="44"/>
      <c r="F41" s="44"/>
      <c r="G41" s="238"/>
      <c r="H41" s="239">
        <f t="shared" ref="H41:O41" si="8">H19+H21+H25+H27+H29+H31+H35+H37</f>
        <v>402</v>
      </c>
      <c r="I41" s="239">
        <f t="shared" si="8"/>
        <v>808</v>
      </c>
      <c r="J41" s="239">
        <f t="shared" si="8"/>
        <v>800</v>
      </c>
      <c r="K41" s="239">
        <f t="shared" si="8"/>
        <v>800</v>
      </c>
      <c r="L41" s="239">
        <f t="shared" si="8"/>
        <v>736</v>
      </c>
      <c r="M41" s="239">
        <f t="shared" si="8"/>
        <v>702</v>
      </c>
      <c r="N41" s="239">
        <f t="shared" si="8"/>
        <v>724</v>
      </c>
      <c r="O41" s="239">
        <f t="shared" si="8"/>
        <v>822</v>
      </c>
      <c r="P41" s="84"/>
      <c r="Q41" s="44"/>
      <c r="R41" s="237"/>
      <c r="S41" s="44"/>
    </row>
    <row r="42" spans="1:19" ht="21" customHeight="1" x14ac:dyDescent="0.25">
      <c r="A42" s="44"/>
      <c r="B42" s="44"/>
      <c r="C42" s="44"/>
      <c r="D42" s="44"/>
      <c r="E42" s="44"/>
      <c r="F42" s="44"/>
      <c r="G42" s="238"/>
      <c r="H42" s="84"/>
      <c r="I42" s="44"/>
      <c r="J42" s="237"/>
      <c r="K42" s="44"/>
    </row>
    <row r="43" spans="1:19" ht="38.25" customHeight="1" x14ac:dyDescent="0.35">
      <c r="E43" s="399" t="s">
        <v>212</v>
      </c>
      <c r="F43" s="400"/>
      <c r="G43" s="400"/>
      <c r="H43" s="400"/>
      <c r="I43" s="401"/>
      <c r="J43" s="318"/>
      <c r="K43" s="14"/>
    </row>
    <row r="44" spans="1:19" x14ac:dyDescent="0.25">
      <c r="E44" s="14"/>
      <c r="F44" s="14"/>
      <c r="G44" s="14"/>
      <c r="H44" s="14"/>
      <c r="I44" s="14"/>
      <c r="J44" s="14"/>
      <c r="K44" s="14"/>
      <c r="L44" s="14"/>
      <c r="M44" s="14"/>
      <c r="N44" s="14"/>
    </row>
    <row r="45" spans="1:19" ht="31.5" x14ac:dyDescent="0.25">
      <c r="E45" s="274" t="s">
        <v>91</v>
      </c>
      <c r="F45" s="275"/>
      <c r="G45" s="275"/>
      <c r="H45" s="262" t="s">
        <v>2</v>
      </c>
      <c r="I45" s="85" t="s">
        <v>96</v>
      </c>
    </row>
    <row r="46" spans="1:19" ht="27" customHeight="1" x14ac:dyDescent="0.25">
      <c r="E46" s="276" t="s">
        <v>107</v>
      </c>
      <c r="F46" s="277"/>
      <c r="G46" s="277"/>
      <c r="H46" s="229">
        <f>D19+D21</f>
        <v>2</v>
      </c>
      <c r="I46" s="82">
        <f>P22</f>
        <v>2226</v>
      </c>
    </row>
    <row r="47" spans="1:19" ht="27" customHeight="1" x14ac:dyDescent="0.25">
      <c r="E47" s="280" t="s">
        <v>89</v>
      </c>
      <c r="F47" s="281"/>
      <c r="G47" s="281"/>
      <c r="H47" s="229">
        <f>D25+D27+D29+D31</f>
        <v>4</v>
      </c>
      <c r="I47" s="82">
        <f>P32</f>
        <v>2800</v>
      </c>
    </row>
    <row r="48" spans="1:19" ht="27" customHeight="1" x14ac:dyDescent="0.25">
      <c r="E48" s="278" t="s">
        <v>108</v>
      </c>
      <c r="F48" s="279"/>
      <c r="G48" s="279"/>
      <c r="H48" s="229">
        <f>D35+D37</f>
        <v>2</v>
      </c>
      <c r="I48" s="83">
        <f>P38</f>
        <v>768</v>
      </c>
    </row>
    <row r="49" spans="5:9" ht="22.5" customHeight="1" x14ac:dyDescent="0.25">
      <c r="E49" s="282" t="s">
        <v>133</v>
      </c>
      <c r="F49" s="283"/>
      <c r="G49" s="283"/>
      <c r="H49" s="229">
        <f>SUM(H46:H48)</f>
        <v>8</v>
      </c>
      <c r="I49" s="198">
        <f>SUM(I46:I48)</f>
        <v>5794</v>
      </c>
    </row>
  </sheetData>
  <mergeCells count="32">
    <mergeCell ref="A36:A37"/>
    <mergeCell ref="B36:B37"/>
    <mergeCell ref="A1:T1"/>
    <mergeCell ref="A2:T2"/>
    <mergeCell ref="A3:T3"/>
    <mergeCell ref="F9:G9"/>
    <mergeCell ref="A7:P7"/>
    <mergeCell ref="F13:G13"/>
    <mergeCell ref="A20:A21"/>
    <mergeCell ref="B20:B21"/>
    <mergeCell ref="A24:A25"/>
    <mergeCell ref="B24:B25"/>
    <mergeCell ref="A26:A27"/>
    <mergeCell ref="B26:B27"/>
    <mergeCell ref="F10:G10"/>
    <mergeCell ref="F11:G11"/>
    <mergeCell ref="A34:A35"/>
    <mergeCell ref="B34:B35"/>
    <mergeCell ref="F12:G12"/>
    <mergeCell ref="A18:A19"/>
    <mergeCell ref="B18:B19"/>
    <mergeCell ref="F14:G14"/>
    <mergeCell ref="A5:Q5"/>
    <mergeCell ref="A28:A29"/>
    <mergeCell ref="B28:B29"/>
    <mergeCell ref="A30:A31"/>
    <mergeCell ref="B30:B31"/>
    <mergeCell ref="N32:O32"/>
    <mergeCell ref="N22:O22"/>
    <mergeCell ref="N38:O38"/>
    <mergeCell ref="N39:O39"/>
    <mergeCell ref="E43:I43"/>
  </mergeCells>
  <pageMargins left="0.70866141732283472" right="0.70866141732283472" top="0.74803149606299213" bottom="0.74803149606299213" header="0.31496062992125984" footer="0.31496062992125984"/>
  <pageSetup paperSize="5" scale="5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9"/>
  <sheetViews>
    <sheetView topLeftCell="B7" zoomScale="80" zoomScaleNormal="80" workbookViewId="0">
      <selection activeCell="O33" sqref="O33"/>
    </sheetView>
  </sheetViews>
  <sheetFormatPr baseColWidth="10" defaultRowHeight="15" x14ac:dyDescent="0.25"/>
  <cols>
    <col min="1" max="1" width="9" style="61" customWidth="1"/>
    <col min="2" max="2" width="31.42578125" style="61" customWidth="1"/>
    <col min="3" max="3" width="15.5703125" style="61" customWidth="1"/>
    <col min="4" max="4" width="11.42578125" style="61"/>
    <col min="5" max="5" width="12.85546875" style="61" customWidth="1"/>
    <col min="6" max="6" width="12.140625" style="61" customWidth="1"/>
    <col min="7" max="7" width="3.42578125" style="61" customWidth="1"/>
    <col min="8" max="8" width="13.5703125" style="61" customWidth="1"/>
    <col min="9" max="9" width="13.140625" style="61" customWidth="1"/>
    <col min="10" max="11" width="13.5703125" style="61" customWidth="1"/>
    <col min="12" max="12" width="14.7109375" style="61" customWidth="1"/>
    <col min="13" max="13" width="13.7109375" style="61" customWidth="1"/>
    <col min="14" max="14" width="13.5703125" style="61" customWidth="1"/>
    <col min="15" max="15" width="13.42578125" style="61" customWidth="1"/>
    <col min="16" max="16" width="16.28515625" style="61" customWidth="1"/>
    <col min="17" max="17" width="12.85546875" style="61" customWidth="1"/>
    <col min="18" max="19" width="15.5703125" style="61" customWidth="1"/>
    <col min="20" max="16384" width="11.42578125" style="61"/>
  </cols>
  <sheetData>
    <row r="1" spans="1:20" ht="18" x14ac:dyDescent="0.25">
      <c r="A1" s="337" t="s">
        <v>92</v>
      </c>
      <c r="B1" s="337"/>
      <c r="C1" s="337"/>
      <c r="D1" s="337"/>
      <c r="E1" s="337"/>
      <c r="F1" s="337"/>
      <c r="G1" s="337"/>
      <c r="H1" s="337"/>
      <c r="I1" s="337"/>
      <c r="J1" s="337"/>
      <c r="K1" s="337"/>
      <c r="L1" s="337"/>
      <c r="M1" s="337"/>
      <c r="N1" s="337"/>
      <c r="O1" s="337"/>
      <c r="P1" s="337"/>
      <c r="Q1" s="337"/>
      <c r="R1" s="337"/>
      <c r="S1" s="337"/>
      <c r="T1" s="337"/>
    </row>
    <row r="2" spans="1:20" ht="15.75" x14ac:dyDescent="0.25">
      <c r="A2" s="338" t="s">
        <v>93</v>
      </c>
      <c r="B2" s="338"/>
      <c r="C2" s="338"/>
      <c r="D2" s="338"/>
      <c r="E2" s="338"/>
      <c r="F2" s="338"/>
      <c r="G2" s="338"/>
      <c r="H2" s="338"/>
      <c r="I2" s="338"/>
      <c r="J2" s="338"/>
      <c r="K2" s="338"/>
      <c r="L2" s="338"/>
      <c r="M2" s="338"/>
      <c r="N2" s="338"/>
      <c r="O2" s="338"/>
      <c r="P2" s="338"/>
      <c r="Q2" s="338"/>
      <c r="R2" s="338"/>
      <c r="S2" s="338"/>
      <c r="T2" s="338"/>
    </row>
    <row r="3" spans="1:20" x14ac:dyDescent="0.25">
      <c r="A3" s="339" t="s">
        <v>94</v>
      </c>
      <c r="B3" s="339"/>
      <c r="C3" s="339"/>
      <c r="D3" s="339"/>
      <c r="E3" s="339"/>
      <c r="F3" s="339"/>
      <c r="G3" s="339"/>
      <c r="H3" s="339"/>
      <c r="I3" s="339"/>
      <c r="J3" s="339"/>
      <c r="K3" s="339"/>
      <c r="L3" s="339"/>
      <c r="M3" s="339"/>
      <c r="N3" s="339"/>
      <c r="O3" s="339"/>
      <c r="P3" s="339"/>
      <c r="Q3" s="339"/>
      <c r="R3" s="339"/>
      <c r="S3" s="339"/>
      <c r="T3" s="339"/>
    </row>
    <row r="4" spans="1:20" x14ac:dyDescent="0.25">
      <c r="A4" s="37"/>
      <c r="B4" s="39"/>
      <c r="C4" s="39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  <c r="Q4" s="39"/>
      <c r="R4" s="39"/>
      <c r="S4" s="39"/>
      <c r="T4" s="39"/>
    </row>
    <row r="5" spans="1:20" ht="18.75" x14ac:dyDescent="0.3">
      <c r="A5" s="340" t="s">
        <v>208</v>
      </c>
      <c r="B5" s="340"/>
      <c r="C5" s="340"/>
      <c r="D5" s="340"/>
      <c r="E5" s="340"/>
      <c r="F5" s="340"/>
      <c r="G5" s="340"/>
      <c r="H5" s="340"/>
      <c r="I5" s="340"/>
      <c r="J5" s="340"/>
      <c r="K5" s="340"/>
      <c r="L5" s="340"/>
      <c r="M5" s="340"/>
      <c r="N5" s="340"/>
      <c r="O5" s="340"/>
      <c r="P5" s="340"/>
      <c r="Q5" s="340"/>
      <c r="R5" s="340"/>
      <c r="S5" s="340"/>
      <c r="T5" s="340"/>
    </row>
    <row r="7" spans="1:20" ht="21" x14ac:dyDescent="0.35">
      <c r="A7" s="341" t="s">
        <v>174</v>
      </c>
      <c r="B7" s="341"/>
      <c r="C7" s="341"/>
      <c r="D7" s="341"/>
      <c r="E7" s="341"/>
      <c r="F7" s="341"/>
      <c r="G7" s="341"/>
      <c r="H7" s="341"/>
      <c r="I7" s="341"/>
      <c r="J7" s="341"/>
      <c r="K7" s="341"/>
      <c r="L7" s="341"/>
      <c r="M7" s="341"/>
      <c r="N7" s="341"/>
      <c r="O7" s="341"/>
      <c r="P7" s="341"/>
    </row>
    <row r="8" spans="1:20" ht="15.75" thickBot="1" x14ac:dyDescent="0.3">
      <c r="B8" s="23"/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</row>
    <row r="9" spans="1:20" ht="23.25" thickBot="1" x14ac:dyDescent="0.3">
      <c r="B9" s="63"/>
      <c r="F9" s="342" t="s">
        <v>101</v>
      </c>
      <c r="G9" s="343"/>
      <c r="H9" s="65" t="s">
        <v>5</v>
      </c>
      <c r="I9" s="65" t="s">
        <v>6</v>
      </c>
      <c r="J9" s="65" t="s">
        <v>7</v>
      </c>
      <c r="K9" s="65" t="s">
        <v>8</v>
      </c>
      <c r="L9" s="65" t="s">
        <v>86</v>
      </c>
      <c r="M9" s="65" t="s">
        <v>85</v>
      </c>
      <c r="N9" s="65" t="s">
        <v>84</v>
      </c>
      <c r="O9" s="65" t="s">
        <v>83</v>
      </c>
      <c r="P9" s="65" t="s">
        <v>213</v>
      </c>
      <c r="Q9" s="64"/>
    </row>
    <row r="10" spans="1:20" ht="22.5" customHeight="1" thickBot="1" x14ac:dyDescent="0.3">
      <c r="B10" s="63"/>
      <c r="F10" s="344" t="s">
        <v>102</v>
      </c>
      <c r="G10" s="369"/>
      <c r="H10" s="66">
        <v>11</v>
      </c>
      <c r="I10" s="66">
        <v>22</v>
      </c>
      <c r="J10" s="66">
        <v>22</v>
      </c>
      <c r="K10" s="66">
        <v>22</v>
      </c>
      <c r="L10" s="66">
        <v>20</v>
      </c>
      <c r="M10" s="66">
        <v>19</v>
      </c>
      <c r="N10" s="145">
        <v>20</v>
      </c>
      <c r="O10" s="66">
        <v>23</v>
      </c>
      <c r="P10" s="209">
        <f>SUM(H10:O10)</f>
        <v>159</v>
      </c>
      <c r="Q10" s="64"/>
    </row>
    <row r="11" spans="1:20" ht="41.25" customHeight="1" x14ac:dyDescent="0.25">
      <c r="B11" s="63"/>
      <c r="F11" s="415" t="s">
        <v>207</v>
      </c>
      <c r="G11" s="416"/>
      <c r="H11" s="212">
        <v>7</v>
      </c>
      <c r="I11" s="212">
        <v>13</v>
      </c>
      <c r="J11" s="212">
        <v>14</v>
      </c>
      <c r="K11" s="212">
        <v>13</v>
      </c>
      <c r="L11" s="212">
        <v>12</v>
      </c>
      <c r="M11" s="212">
        <v>12</v>
      </c>
      <c r="N11" s="212">
        <v>12</v>
      </c>
      <c r="O11" s="213">
        <v>12</v>
      </c>
      <c r="P11" s="209">
        <f>SUM(H11:O11)</f>
        <v>95</v>
      </c>
      <c r="Q11" s="64"/>
    </row>
    <row r="12" spans="1:20" ht="24.75" customHeight="1" x14ac:dyDescent="0.25">
      <c r="F12" s="365"/>
      <c r="G12" s="365"/>
    </row>
    <row r="14" spans="1:20" ht="36" x14ac:dyDescent="0.25">
      <c r="A14" s="29" t="s">
        <v>76</v>
      </c>
      <c r="B14" s="76" t="s">
        <v>134</v>
      </c>
      <c r="C14" s="29" t="s">
        <v>1</v>
      </c>
      <c r="D14" s="76" t="s">
        <v>2</v>
      </c>
      <c r="E14" s="76" t="s">
        <v>3</v>
      </c>
      <c r="F14" s="76" t="s">
        <v>4</v>
      </c>
      <c r="G14" s="24"/>
      <c r="H14" s="59" t="s">
        <v>5</v>
      </c>
      <c r="I14" s="59" t="s">
        <v>6</v>
      </c>
      <c r="J14" s="59" t="s">
        <v>7</v>
      </c>
      <c r="K14" s="59" t="s">
        <v>8</v>
      </c>
      <c r="L14" s="59" t="s">
        <v>86</v>
      </c>
      <c r="M14" s="59" t="s">
        <v>85</v>
      </c>
      <c r="N14" s="59" t="s">
        <v>84</v>
      </c>
      <c r="O14" s="59" t="s">
        <v>83</v>
      </c>
      <c r="P14" s="114" t="s">
        <v>95</v>
      </c>
    </row>
    <row r="15" spans="1:20" x14ac:dyDescent="0.25">
      <c r="A15" s="411">
        <v>1</v>
      </c>
      <c r="B15" s="413" t="s">
        <v>175</v>
      </c>
      <c r="C15" s="52" t="s">
        <v>13</v>
      </c>
      <c r="D15" s="4"/>
      <c r="E15" s="4"/>
      <c r="F15" s="4"/>
      <c r="G15" s="77"/>
      <c r="H15" s="6"/>
      <c r="I15" s="6"/>
      <c r="J15" s="6"/>
      <c r="K15" s="6"/>
      <c r="L15" s="6"/>
      <c r="M15" s="6"/>
      <c r="N15" s="6"/>
      <c r="O15" s="6"/>
      <c r="P15" s="5"/>
    </row>
    <row r="16" spans="1:20" ht="19.5" customHeight="1" x14ac:dyDescent="0.25">
      <c r="A16" s="412"/>
      <c r="B16" s="414"/>
      <c r="C16" s="185" t="s">
        <v>34</v>
      </c>
      <c r="D16" s="3">
        <v>1</v>
      </c>
      <c r="E16" s="3">
        <v>2</v>
      </c>
      <c r="F16" s="3">
        <f>D16*E16</f>
        <v>2</v>
      </c>
      <c r="G16" s="122"/>
      <c r="H16" s="161">
        <f t="shared" ref="H16:O16" si="0">$F$16*H10</f>
        <v>22</v>
      </c>
      <c r="I16" s="161">
        <f t="shared" si="0"/>
        <v>44</v>
      </c>
      <c r="J16" s="161">
        <f t="shared" si="0"/>
        <v>44</v>
      </c>
      <c r="K16" s="161">
        <f t="shared" si="0"/>
        <v>44</v>
      </c>
      <c r="L16" s="161">
        <f t="shared" si="0"/>
        <v>40</v>
      </c>
      <c r="M16" s="161">
        <f t="shared" si="0"/>
        <v>38</v>
      </c>
      <c r="N16" s="161">
        <f t="shared" si="0"/>
        <v>40</v>
      </c>
      <c r="O16" s="161">
        <f t="shared" si="0"/>
        <v>46</v>
      </c>
      <c r="P16" s="294">
        <f>SUM(H16:O16)</f>
        <v>318</v>
      </c>
    </row>
    <row r="17" spans="1:19" x14ac:dyDescent="0.25">
      <c r="A17" s="187"/>
      <c r="B17" s="188"/>
      <c r="C17" s="3"/>
      <c r="D17" s="3"/>
      <c r="E17" s="3"/>
      <c r="F17" s="3"/>
      <c r="G17" s="122"/>
      <c r="H17" s="162"/>
      <c r="I17" s="162"/>
      <c r="J17" s="162"/>
      <c r="K17" s="162"/>
      <c r="L17" s="162"/>
      <c r="M17" s="162"/>
      <c r="N17" s="409" t="s">
        <v>124</v>
      </c>
      <c r="O17" s="410"/>
      <c r="P17" s="190">
        <f>SUM(P16:P16)</f>
        <v>318</v>
      </c>
    </row>
    <row r="18" spans="1:19" ht="36" x14ac:dyDescent="0.25">
      <c r="A18" s="135" t="s">
        <v>76</v>
      </c>
      <c r="B18" s="136" t="s">
        <v>89</v>
      </c>
      <c r="C18" s="135" t="s">
        <v>1</v>
      </c>
      <c r="D18" s="136" t="s">
        <v>2</v>
      </c>
      <c r="E18" s="136" t="s">
        <v>3</v>
      </c>
      <c r="F18" s="136" t="s">
        <v>4</v>
      </c>
      <c r="G18" s="24"/>
      <c r="H18" s="96" t="s">
        <v>5</v>
      </c>
      <c r="I18" s="96" t="s">
        <v>6</v>
      </c>
      <c r="J18" s="96" t="s">
        <v>7</v>
      </c>
      <c r="K18" s="96" t="s">
        <v>8</v>
      </c>
      <c r="L18" s="96" t="s">
        <v>86</v>
      </c>
      <c r="M18" s="96" t="s">
        <v>85</v>
      </c>
      <c r="N18" s="96" t="s">
        <v>84</v>
      </c>
      <c r="O18" s="96" t="s">
        <v>83</v>
      </c>
      <c r="P18" s="137" t="s">
        <v>95</v>
      </c>
    </row>
    <row r="19" spans="1:19" ht="24" customHeight="1" x14ac:dyDescent="0.25">
      <c r="A19" s="417">
        <v>2</v>
      </c>
      <c r="B19" s="418" t="s">
        <v>196</v>
      </c>
      <c r="C19" s="51" t="s">
        <v>13</v>
      </c>
      <c r="D19" s="3"/>
      <c r="E19" s="3"/>
      <c r="F19" s="3"/>
      <c r="G19" s="122"/>
      <c r="H19" s="3"/>
      <c r="I19" s="3"/>
      <c r="J19" s="3"/>
      <c r="K19" s="3"/>
      <c r="L19" s="3"/>
      <c r="M19" s="3"/>
      <c r="N19" s="3"/>
      <c r="O19" s="3"/>
      <c r="P19" s="160"/>
    </row>
    <row r="20" spans="1:19" ht="17.25" customHeight="1" x14ac:dyDescent="0.25">
      <c r="A20" s="417"/>
      <c r="B20" s="418"/>
      <c r="C20" s="185" t="s">
        <v>38</v>
      </c>
      <c r="D20" s="185">
        <v>1</v>
      </c>
      <c r="E20" s="185">
        <v>4</v>
      </c>
      <c r="F20" s="185">
        <f>D20*E20</f>
        <v>4</v>
      </c>
      <c r="G20" s="122"/>
      <c r="H20" s="161">
        <f t="shared" ref="H20:O20" si="1">$F$20*H10</f>
        <v>44</v>
      </c>
      <c r="I20" s="161">
        <f t="shared" si="1"/>
        <v>88</v>
      </c>
      <c r="J20" s="161">
        <f t="shared" si="1"/>
        <v>88</v>
      </c>
      <c r="K20" s="161">
        <f t="shared" si="1"/>
        <v>88</v>
      </c>
      <c r="L20" s="161">
        <f t="shared" si="1"/>
        <v>80</v>
      </c>
      <c r="M20" s="161">
        <f t="shared" si="1"/>
        <v>76</v>
      </c>
      <c r="N20" s="161">
        <f t="shared" si="1"/>
        <v>80</v>
      </c>
      <c r="O20" s="161">
        <f t="shared" si="1"/>
        <v>92</v>
      </c>
      <c r="P20" s="294">
        <f>SUM(H20:O20)</f>
        <v>636</v>
      </c>
    </row>
    <row r="21" spans="1:19" ht="16.5" customHeight="1" x14ac:dyDescent="0.25">
      <c r="A21" s="185"/>
      <c r="B21" s="191"/>
      <c r="C21" s="185"/>
      <c r="D21" s="185"/>
      <c r="E21" s="185"/>
      <c r="F21" s="185"/>
      <c r="G21" s="122"/>
      <c r="H21" s="162"/>
      <c r="I21" s="162"/>
      <c r="J21" s="162"/>
      <c r="K21" s="162"/>
      <c r="L21" s="162"/>
      <c r="M21" s="162"/>
      <c r="N21" s="419" t="s">
        <v>125</v>
      </c>
      <c r="O21" s="420"/>
      <c r="P21" s="190">
        <f>SUM(P20:P20)</f>
        <v>636</v>
      </c>
    </row>
    <row r="22" spans="1:19" ht="37.5" customHeight="1" x14ac:dyDescent="0.25">
      <c r="A22" s="101" t="s">
        <v>76</v>
      </c>
      <c r="B22" s="102" t="s">
        <v>65</v>
      </c>
      <c r="C22" s="101" t="s">
        <v>1</v>
      </c>
      <c r="D22" s="102" t="s">
        <v>2</v>
      </c>
      <c r="E22" s="102" t="s">
        <v>3</v>
      </c>
      <c r="F22" s="102" t="s">
        <v>4</v>
      </c>
      <c r="G22" s="24"/>
      <c r="H22" s="60" t="s">
        <v>5</v>
      </c>
      <c r="I22" s="60" t="s">
        <v>6</v>
      </c>
      <c r="J22" s="60" t="s">
        <v>7</v>
      </c>
      <c r="K22" s="60" t="s">
        <v>8</v>
      </c>
      <c r="L22" s="60" t="s">
        <v>86</v>
      </c>
      <c r="M22" s="60" t="s">
        <v>85</v>
      </c>
      <c r="N22" s="60" t="s">
        <v>84</v>
      </c>
      <c r="O22" s="60" t="s">
        <v>83</v>
      </c>
      <c r="P22" s="103" t="s">
        <v>95</v>
      </c>
    </row>
    <row r="23" spans="1:19" ht="19.5" customHeight="1" x14ac:dyDescent="0.25">
      <c r="A23" s="417">
        <v>3</v>
      </c>
      <c r="B23" s="413" t="s">
        <v>176</v>
      </c>
      <c r="C23" s="214" t="s">
        <v>197</v>
      </c>
      <c r="D23" s="3"/>
      <c r="E23" s="3"/>
      <c r="F23" s="3"/>
      <c r="G23" s="122"/>
      <c r="H23" s="3"/>
      <c r="I23" s="3"/>
      <c r="J23" s="3"/>
      <c r="K23" s="3"/>
      <c r="L23" s="3"/>
      <c r="M23" s="3"/>
      <c r="N23" s="3"/>
      <c r="O23" s="3"/>
      <c r="P23" s="160"/>
    </row>
    <row r="24" spans="1:19" ht="18.75" customHeight="1" x14ac:dyDescent="0.25">
      <c r="A24" s="421"/>
      <c r="B24" s="422"/>
      <c r="C24" s="185" t="s">
        <v>34</v>
      </c>
      <c r="D24" s="185">
        <v>1</v>
      </c>
      <c r="E24" s="185">
        <v>2</v>
      </c>
      <c r="F24" s="185">
        <f>D24*E24</f>
        <v>2</v>
      </c>
      <c r="G24" s="122"/>
      <c r="H24" s="212">
        <f t="shared" ref="H24:O24" si="2">$F$24*H11</f>
        <v>14</v>
      </c>
      <c r="I24" s="212">
        <f t="shared" si="2"/>
        <v>26</v>
      </c>
      <c r="J24" s="212">
        <f t="shared" si="2"/>
        <v>28</v>
      </c>
      <c r="K24" s="212">
        <f t="shared" si="2"/>
        <v>26</v>
      </c>
      <c r="L24" s="212">
        <f t="shared" si="2"/>
        <v>24</v>
      </c>
      <c r="M24" s="212">
        <f t="shared" si="2"/>
        <v>24</v>
      </c>
      <c r="N24" s="212">
        <f t="shared" si="2"/>
        <v>24</v>
      </c>
      <c r="O24" s="212">
        <f t="shared" si="2"/>
        <v>24</v>
      </c>
      <c r="P24" s="294">
        <f>SUM(H24:O24)</f>
        <v>190</v>
      </c>
    </row>
    <row r="25" spans="1:19" ht="18" customHeight="1" x14ac:dyDescent="0.25">
      <c r="A25" s="5"/>
      <c r="B25" s="168"/>
      <c r="C25" s="3"/>
      <c r="D25" s="3"/>
      <c r="E25" s="3"/>
      <c r="F25" s="3"/>
      <c r="G25" s="26"/>
      <c r="H25" s="147"/>
      <c r="I25" s="147"/>
      <c r="J25" s="147"/>
      <c r="K25" s="147"/>
      <c r="L25" s="3"/>
      <c r="M25" s="3"/>
      <c r="N25" s="423" t="s">
        <v>128</v>
      </c>
      <c r="O25" s="423"/>
      <c r="P25" s="189">
        <f>SUM(P24:P24)</f>
        <v>190</v>
      </c>
    </row>
    <row r="26" spans="1:19" ht="19.5" customHeight="1" x14ac:dyDescent="0.25">
      <c r="A26" s="19"/>
      <c r="B26" s="186"/>
      <c r="C26" s="186" t="s">
        <v>182</v>
      </c>
      <c r="D26" s="3">
        <f>D16+D20+D24</f>
        <v>3</v>
      </c>
      <c r="E26" s="3"/>
      <c r="F26" s="3"/>
      <c r="G26" s="26"/>
      <c r="H26" s="3"/>
      <c r="I26" s="3"/>
      <c r="J26" s="3"/>
      <c r="K26" s="3"/>
      <c r="L26" s="3"/>
      <c r="M26" s="3"/>
      <c r="N26" s="424" t="s">
        <v>136</v>
      </c>
      <c r="O26" s="424"/>
      <c r="P26" s="189">
        <f>P17+P21+P25</f>
        <v>1144</v>
      </c>
    </row>
    <row r="27" spans="1:19" ht="19.5" customHeight="1" x14ac:dyDescent="0.25">
      <c r="A27" s="43"/>
      <c r="B27" s="16"/>
      <c r="C27" s="16"/>
      <c r="D27" s="14"/>
      <c r="E27" s="14"/>
      <c r="F27" s="14"/>
      <c r="G27" s="244"/>
      <c r="H27" s="14"/>
      <c r="I27" s="14"/>
      <c r="J27" s="14"/>
      <c r="K27" s="14"/>
      <c r="L27" s="14"/>
      <c r="M27" s="14"/>
      <c r="N27" s="243"/>
      <c r="O27" s="243"/>
      <c r="P27" s="226"/>
      <c r="Q27" s="240"/>
      <c r="R27" s="240"/>
      <c r="S27" s="44"/>
    </row>
    <row r="28" spans="1:19" ht="19.5" customHeight="1" x14ac:dyDescent="0.25">
      <c r="A28" s="43"/>
      <c r="B28" s="16"/>
      <c r="C28" s="16"/>
      <c r="D28" s="14"/>
      <c r="E28" s="14"/>
      <c r="F28" s="14"/>
      <c r="G28" s="244"/>
      <c r="H28" s="241">
        <f t="shared" ref="H28:O28" si="3">H16+H20+H24</f>
        <v>80</v>
      </c>
      <c r="I28" s="241">
        <f t="shared" si="3"/>
        <v>158</v>
      </c>
      <c r="J28" s="241">
        <f t="shared" si="3"/>
        <v>160</v>
      </c>
      <c r="K28" s="241">
        <f t="shared" si="3"/>
        <v>158</v>
      </c>
      <c r="L28" s="241">
        <f t="shared" si="3"/>
        <v>144</v>
      </c>
      <c r="M28" s="241">
        <f t="shared" si="3"/>
        <v>138</v>
      </c>
      <c r="N28" s="241">
        <f t="shared" si="3"/>
        <v>144</v>
      </c>
      <c r="O28" s="241">
        <f t="shared" si="3"/>
        <v>162</v>
      </c>
      <c r="P28" s="226"/>
      <c r="Q28" s="240"/>
      <c r="R28" s="240"/>
      <c r="S28" s="44"/>
    </row>
    <row r="29" spans="1:19" ht="19.5" customHeight="1" x14ac:dyDescent="0.25">
      <c r="A29" s="43"/>
      <c r="B29" s="16"/>
      <c r="C29" s="16"/>
      <c r="D29" s="14"/>
      <c r="E29" s="14"/>
      <c r="F29" s="14"/>
      <c r="G29" s="244"/>
      <c r="H29" s="242"/>
      <c r="I29" s="242"/>
      <c r="J29" s="242"/>
      <c r="K29" s="242"/>
      <c r="L29" s="242"/>
      <c r="M29" s="242"/>
      <c r="N29" s="242"/>
      <c r="O29" s="242"/>
      <c r="P29" s="226"/>
      <c r="Q29" s="240"/>
      <c r="R29" s="240"/>
      <c r="S29" s="44"/>
    </row>
    <row r="30" spans="1:19" x14ac:dyDescent="0.25">
      <c r="A30" s="43"/>
      <c r="B30" s="16"/>
      <c r="C30" s="16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92"/>
    </row>
    <row r="31" spans="1:19" x14ac:dyDescent="0.25">
      <c r="A31" s="43"/>
      <c r="B31" s="16"/>
      <c r="C31" s="16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92"/>
    </row>
    <row r="32" spans="1:19" x14ac:dyDescent="0.25">
      <c r="A32" s="43"/>
      <c r="B32" s="16"/>
      <c r="C32" s="16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226"/>
    </row>
    <row r="33" spans="1:14" ht="37.5" customHeight="1" x14ac:dyDescent="0.25">
      <c r="A33" s="43"/>
      <c r="B33" s="16"/>
      <c r="C33" s="16"/>
      <c r="D33" s="14"/>
      <c r="E33" s="425" t="s">
        <v>174</v>
      </c>
      <c r="F33" s="426"/>
      <c r="G33" s="426"/>
      <c r="H33" s="426"/>
      <c r="I33" s="427"/>
      <c r="J33" s="14"/>
      <c r="K33" s="14"/>
      <c r="L33" s="192"/>
    </row>
    <row r="34" spans="1:14" x14ac:dyDescent="0.25">
      <c r="E34" s="14"/>
      <c r="F34" s="14"/>
      <c r="G34" s="14"/>
      <c r="H34" s="14"/>
      <c r="I34" s="14"/>
      <c r="J34" s="14"/>
      <c r="K34" s="14"/>
      <c r="L34" s="14"/>
      <c r="M34" s="14"/>
      <c r="N34" s="14"/>
    </row>
    <row r="35" spans="1:14" ht="31.5" x14ac:dyDescent="0.25">
      <c r="E35" s="274" t="s">
        <v>91</v>
      </c>
      <c r="F35" s="275"/>
      <c r="G35" s="275"/>
      <c r="H35" s="262" t="s">
        <v>2</v>
      </c>
      <c r="I35" s="184" t="s">
        <v>96</v>
      </c>
    </row>
    <row r="36" spans="1:14" ht="27" customHeight="1" x14ac:dyDescent="0.25">
      <c r="E36" s="284" t="s">
        <v>107</v>
      </c>
      <c r="F36" s="285"/>
      <c r="G36" s="285"/>
      <c r="H36" s="229">
        <f>D16</f>
        <v>1</v>
      </c>
      <c r="I36" s="82">
        <f>P17</f>
        <v>318</v>
      </c>
    </row>
    <row r="37" spans="1:14" ht="27" customHeight="1" x14ac:dyDescent="0.25">
      <c r="E37" s="286" t="s">
        <v>89</v>
      </c>
      <c r="F37" s="287"/>
      <c r="G37" s="287"/>
      <c r="H37" s="229">
        <f>D20</f>
        <v>1</v>
      </c>
      <c r="I37" s="82">
        <f>P21</f>
        <v>636</v>
      </c>
    </row>
    <row r="38" spans="1:14" ht="27" customHeight="1" x14ac:dyDescent="0.25">
      <c r="E38" s="288" t="s">
        <v>108</v>
      </c>
      <c r="F38" s="289"/>
      <c r="G38" s="289"/>
      <c r="H38" s="229">
        <f>D24</f>
        <v>1</v>
      </c>
      <c r="I38" s="83">
        <f>P25</f>
        <v>190</v>
      </c>
    </row>
    <row r="39" spans="1:14" ht="21.75" customHeight="1" x14ac:dyDescent="0.25">
      <c r="E39" s="282" t="s">
        <v>133</v>
      </c>
      <c r="F39" s="283"/>
      <c r="G39" s="283"/>
      <c r="H39" s="229">
        <f>SUM(H36:H38)</f>
        <v>3</v>
      </c>
      <c r="I39" s="83">
        <f>SUM(I36:I38)</f>
        <v>1144</v>
      </c>
    </row>
  </sheetData>
  <mergeCells count="20">
    <mergeCell ref="N25:O25"/>
    <mergeCell ref="N26:O26"/>
    <mergeCell ref="E33:I33"/>
    <mergeCell ref="A19:A20"/>
    <mergeCell ref="B19:B20"/>
    <mergeCell ref="N21:O21"/>
    <mergeCell ref="A23:A24"/>
    <mergeCell ref="B23:B24"/>
    <mergeCell ref="N17:O17"/>
    <mergeCell ref="A1:T1"/>
    <mergeCell ref="A2:T2"/>
    <mergeCell ref="A3:T3"/>
    <mergeCell ref="A7:P7"/>
    <mergeCell ref="F9:G9"/>
    <mergeCell ref="F10:G10"/>
    <mergeCell ref="F12:G12"/>
    <mergeCell ref="A15:A16"/>
    <mergeCell ref="B15:B16"/>
    <mergeCell ref="F11:G11"/>
    <mergeCell ref="A5:T5"/>
  </mergeCells>
  <pageMargins left="0.70866141732283472" right="0.70866141732283472" top="0.74803149606299213" bottom="0.74803149606299213" header="0.31496062992125984" footer="0.31496062992125984"/>
  <pageSetup paperSize="5" scale="5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0"/>
  <sheetViews>
    <sheetView tabSelected="1" zoomScale="78" zoomScaleNormal="78" workbookViewId="0">
      <selection activeCell="K28" sqref="K28"/>
    </sheetView>
  </sheetViews>
  <sheetFormatPr baseColWidth="10" defaultRowHeight="15" x14ac:dyDescent="0.25"/>
  <cols>
    <col min="1" max="1" width="9" style="61" customWidth="1"/>
    <col min="2" max="2" width="31.42578125" style="61" customWidth="1"/>
    <col min="3" max="3" width="15.5703125" style="61" customWidth="1"/>
    <col min="4" max="4" width="11.42578125" style="61"/>
    <col min="5" max="5" width="12.85546875" style="61" customWidth="1"/>
    <col min="6" max="6" width="12.140625" style="61" customWidth="1"/>
    <col min="7" max="7" width="3.42578125" style="61" customWidth="1"/>
    <col min="8" max="8" width="13.5703125" style="61" customWidth="1"/>
    <col min="9" max="9" width="13.140625" style="61" customWidth="1"/>
    <col min="10" max="11" width="13.5703125" style="61" customWidth="1"/>
    <col min="12" max="12" width="14.7109375" style="61" customWidth="1"/>
    <col min="13" max="13" width="13.7109375" style="61" customWidth="1"/>
    <col min="14" max="14" width="13.5703125" style="61" customWidth="1"/>
    <col min="15" max="15" width="13.42578125" style="61" customWidth="1"/>
    <col min="16" max="16" width="16.28515625" style="61" customWidth="1"/>
    <col min="17" max="17" width="12.85546875" style="61" customWidth="1"/>
    <col min="18" max="19" width="15.5703125" style="61" customWidth="1"/>
    <col min="20" max="16384" width="11.42578125" style="61"/>
  </cols>
  <sheetData>
    <row r="1" spans="1:21" ht="18" x14ac:dyDescent="0.25">
      <c r="A1" s="337" t="s">
        <v>92</v>
      </c>
      <c r="B1" s="337"/>
      <c r="C1" s="337"/>
      <c r="D1" s="337"/>
      <c r="E1" s="337"/>
      <c r="F1" s="337"/>
      <c r="G1" s="337"/>
      <c r="H1" s="337"/>
      <c r="I1" s="337"/>
      <c r="J1" s="337"/>
      <c r="K1" s="337"/>
      <c r="L1" s="337"/>
      <c r="M1" s="337"/>
      <c r="N1" s="337"/>
      <c r="O1" s="337"/>
      <c r="P1" s="337"/>
      <c r="Q1" s="337"/>
      <c r="R1" s="337"/>
      <c r="S1" s="337"/>
      <c r="T1" s="337"/>
    </row>
    <row r="2" spans="1:21" ht="15.75" x14ac:dyDescent="0.25">
      <c r="A2" s="338" t="s">
        <v>93</v>
      </c>
      <c r="B2" s="338"/>
      <c r="C2" s="338"/>
      <c r="D2" s="338"/>
      <c r="E2" s="338"/>
      <c r="F2" s="338"/>
      <c r="G2" s="338"/>
      <c r="H2" s="338"/>
      <c r="I2" s="338"/>
      <c r="J2" s="338"/>
      <c r="K2" s="338"/>
      <c r="L2" s="338"/>
      <c r="M2" s="338"/>
      <c r="N2" s="338"/>
      <c r="O2" s="338"/>
      <c r="P2" s="338"/>
      <c r="Q2" s="338"/>
      <c r="R2" s="338"/>
      <c r="S2" s="338"/>
      <c r="T2" s="338"/>
    </row>
    <row r="3" spans="1:21" x14ac:dyDescent="0.25">
      <c r="A3" s="339" t="s">
        <v>94</v>
      </c>
      <c r="B3" s="339"/>
      <c r="C3" s="339"/>
      <c r="D3" s="339"/>
      <c r="E3" s="339"/>
      <c r="F3" s="339"/>
      <c r="G3" s="339"/>
      <c r="H3" s="339"/>
      <c r="I3" s="339"/>
      <c r="J3" s="339"/>
      <c r="K3" s="339"/>
      <c r="L3" s="339"/>
      <c r="M3" s="339"/>
      <c r="N3" s="339"/>
      <c r="O3" s="339"/>
      <c r="P3" s="339"/>
      <c r="Q3" s="339"/>
      <c r="R3" s="339"/>
      <c r="S3" s="339"/>
      <c r="T3" s="339"/>
    </row>
    <row r="4" spans="1:21" x14ac:dyDescent="0.25">
      <c r="A4" s="37"/>
      <c r="B4" s="39"/>
      <c r="C4" s="39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  <c r="Q4" s="39"/>
      <c r="R4" s="39"/>
      <c r="S4" s="39"/>
      <c r="T4" s="39"/>
    </row>
    <row r="5" spans="1:21" ht="18.75" x14ac:dyDescent="0.3">
      <c r="A5" s="340" t="s">
        <v>208</v>
      </c>
      <c r="B5" s="340"/>
      <c r="C5" s="340"/>
      <c r="D5" s="340"/>
      <c r="E5" s="340"/>
      <c r="F5" s="340"/>
      <c r="G5" s="340"/>
      <c r="H5" s="340"/>
      <c r="I5" s="340"/>
      <c r="J5" s="340"/>
      <c r="K5" s="340"/>
      <c r="L5" s="340"/>
      <c r="M5" s="340"/>
      <c r="N5" s="340"/>
      <c r="O5" s="340"/>
      <c r="P5" s="340"/>
      <c r="Q5" s="340"/>
      <c r="R5" s="340"/>
      <c r="S5" s="340"/>
      <c r="T5" s="340"/>
      <c r="U5" s="340"/>
    </row>
    <row r="7" spans="1:21" ht="21" x14ac:dyDescent="0.35">
      <c r="A7" s="341" t="s">
        <v>177</v>
      </c>
      <c r="B7" s="341"/>
      <c r="C7" s="341"/>
      <c r="D7" s="341"/>
      <c r="E7" s="341"/>
      <c r="F7" s="341"/>
      <c r="G7" s="341"/>
      <c r="H7" s="341"/>
      <c r="I7" s="341"/>
      <c r="J7" s="341"/>
      <c r="K7" s="341"/>
      <c r="L7" s="341"/>
      <c r="M7" s="341"/>
      <c r="N7" s="341"/>
      <c r="O7" s="341"/>
      <c r="P7" s="341"/>
    </row>
    <row r="8" spans="1:21" ht="15.75" thickBot="1" x14ac:dyDescent="0.3">
      <c r="B8" s="23"/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</row>
    <row r="9" spans="1:21" ht="23.25" thickBot="1" x14ac:dyDescent="0.3">
      <c r="B9" s="63"/>
      <c r="F9" s="342" t="s">
        <v>101</v>
      </c>
      <c r="G9" s="343"/>
      <c r="H9" s="65" t="s">
        <v>5</v>
      </c>
      <c r="I9" s="65" t="s">
        <v>6</v>
      </c>
      <c r="J9" s="65" t="s">
        <v>7</v>
      </c>
      <c r="K9" s="65" t="s">
        <v>8</v>
      </c>
      <c r="L9" s="65" t="s">
        <v>86</v>
      </c>
      <c r="M9" s="65" t="s">
        <v>85</v>
      </c>
      <c r="N9" s="65" t="s">
        <v>84</v>
      </c>
      <c r="O9" s="65" t="s">
        <v>83</v>
      </c>
      <c r="P9" s="65" t="s">
        <v>213</v>
      </c>
      <c r="Q9" s="64"/>
    </row>
    <row r="10" spans="1:21" ht="22.5" customHeight="1" x14ac:dyDescent="0.25">
      <c r="B10" s="63"/>
      <c r="F10" s="344" t="s">
        <v>102</v>
      </c>
      <c r="G10" s="369"/>
      <c r="H10" s="66">
        <v>11</v>
      </c>
      <c r="I10" s="66">
        <v>22</v>
      </c>
      <c r="J10" s="66">
        <v>22</v>
      </c>
      <c r="K10" s="66">
        <v>22</v>
      </c>
      <c r="L10" s="66">
        <v>20</v>
      </c>
      <c r="M10" s="66">
        <v>19</v>
      </c>
      <c r="N10" s="145">
        <v>20</v>
      </c>
      <c r="O10" s="66">
        <v>23</v>
      </c>
      <c r="P10" s="66">
        <f>SUM(H10:O10)</f>
        <v>159</v>
      </c>
      <c r="Q10" s="64"/>
    </row>
    <row r="11" spans="1:21" x14ac:dyDescent="0.25">
      <c r="F11" s="365"/>
      <c r="G11" s="365"/>
    </row>
    <row r="13" spans="1:21" ht="36" x14ac:dyDescent="0.25">
      <c r="A13" s="29" t="s">
        <v>76</v>
      </c>
      <c r="B13" s="76" t="s">
        <v>134</v>
      </c>
      <c r="C13" s="29" t="s">
        <v>1</v>
      </c>
      <c r="D13" s="76" t="s">
        <v>2</v>
      </c>
      <c r="E13" s="76" t="s">
        <v>3</v>
      </c>
      <c r="F13" s="76" t="s">
        <v>4</v>
      </c>
      <c r="G13" s="24"/>
      <c r="H13" s="59" t="s">
        <v>5</v>
      </c>
      <c r="I13" s="59" t="s">
        <v>6</v>
      </c>
      <c r="J13" s="59" t="s">
        <v>7</v>
      </c>
      <c r="K13" s="59" t="s">
        <v>8</v>
      </c>
      <c r="L13" s="59" t="s">
        <v>86</v>
      </c>
      <c r="M13" s="59" t="s">
        <v>85</v>
      </c>
      <c r="N13" s="59" t="s">
        <v>84</v>
      </c>
      <c r="O13" s="59" t="s">
        <v>83</v>
      </c>
      <c r="P13" s="114" t="s">
        <v>95</v>
      </c>
    </row>
    <row r="14" spans="1:21" x14ac:dyDescent="0.25">
      <c r="A14" s="411">
        <v>1</v>
      </c>
      <c r="B14" s="413" t="s">
        <v>178</v>
      </c>
      <c r="C14" s="52" t="s">
        <v>13</v>
      </c>
      <c r="D14" s="4"/>
      <c r="E14" s="4"/>
      <c r="F14" s="4"/>
      <c r="G14" s="77"/>
      <c r="H14" s="6"/>
      <c r="I14" s="6"/>
      <c r="J14" s="6"/>
      <c r="K14" s="6"/>
      <c r="L14" s="6"/>
      <c r="M14" s="6"/>
      <c r="N14" s="6"/>
      <c r="O14" s="6"/>
      <c r="P14" s="5"/>
    </row>
    <row r="15" spans="1:21" ht="19.5" customHeight="1" x14ac:dyDescent="0.25">
      <c r="A15" s="412"/>
      <c r="B15" s="414"/>
      <c r="C15" s="185" t="s">
        <v>19</v>
      </c>
      <c r="D15" s="3">
        <v>1</v>
      </c>
      <c r="E15" s="3">
        <v>3</v>
      </c>
      <c r="F15" s="3">
        <f>D15*E15</f>
        <v>3</v>
      </c>
      <c r="G15" s="122"/>
      <c r="H15" s="161">
        <f t="shared" ref="H15:O15" si="0">$F$15*H10</f>
        <v>33</v>
      </c>
      <c r="I15" s="161">
        <f t="shared" si="0"/>
        <v>66</v>
      </c>
      <c r="J15" s="161">
        <f t="shared" si="0"/>
        <v>66</v>
      </c>
      <c r="K15" s="161">
        <f t="shared" si="0"/>
        <v>66</v>
      </c>
      <c r="L15" s="161">
        <f t="shared" si="0"/>
        <v>60</v>
      </c>
      <c r="M15" s="161">
        <f t="shared" si="0"/>
        <v>57</v>
      </c>
      <c r="N15" s="161">
        <f t="shared" si="0"/>
        <v>60</v>
      </c>
      <c r="O15" s="161">
        <f t="shared" si="0"/>
        <v>69</v>
      </c>
      <c r="P15" s="294">
        <f>SUM(H15:O15)</f>
        <v>477</v>
      </c>
    </row>
    <row r="16" spans="1:21" x14ac:dyDescent="0.25">
      <c r="A16" s="132"/>
      <c r="B16" s="134"/>
      <c r="C16" s="3"/>
      <c r="D16" s="3"/>
      <c r="E16" s="3"/>
      <c r="F16" s="3"/>
      <c r="G16" s="122"/>
      <c r="H16" s="162"/>
      <c r="I16" s="162"/>
      <c r="J16" s="162"/>
      <c r="K16" s="162"/>
      <c r="L16" s="162"/>
      <c r="M16" s="162"/>
      <c r="N16" s="409" t="s">
        <v>124</v>
      </c>
      <c r="O16" s="410"/>
      <c r="P16" s="169">
        <f>SUM(P15:P15)</f>
        <v>477</v>
      </c>
    </row>
    <row r="17" spans="1:19" x14ac:dyDescent="0.25">
      <c r="A17" s="19"/>
      <c r="B17" s="131"/>
      <c r="C17" s="131"/>
      <c r="D17" s="3"/>
      <c r="E17" s="3"/>
      <c r="F17" s="3"/>
      <c r="G17" s="26"/>
      <c r="H17" s="3"/>
      <c r="I17" s="3"/>
      <c r="J17" s="3"/>
      <c r="K17" s="3"/>
      <c r="L17" s="3"/>
      <c r="M17" s="3"/>
      <c r="N17" s="424" t="s">
        <v>136</v>
      </c>
      <c r="O17" s="424"/>
      <c r="P17" s="133">
        <f>SUM(P16)</f>
        <v>477</v>
      </c>
    </row>
    <row r="18" spans="1:19" x14ac:dyDescent="0.25">
      <c r="A18" s="43"/>
      <c r="B18" s="16"/>
      <c r="C18" s="16"/>
      <c r="D18" s="14"/>
      <c r="E18" s="14"/>
      <c r="F18" s="14"/>
      <c r="G18" s="244"/>
      <c r="H18" s="14"/>
      <c r="I18" s="14"/>
      <c r="J18" s="14"/>
      <c r="K18" s="14"/>
      <c r="L18" s="14"/>
      <c r="M18" s="14"/>
      <c r="N18" s="243"/>
      <c r="O18" s="243"/>
      <c r="P18" s="226"/>
      <c r="Q18" s="240"/>
      <c r="R18" s="240"/>
      <c r="S18" s="44"/>
    </row>
    <row r="19" spans="1:19" x14ac:dyDescent="0.25">
      <c r="A19" s="43"/>
      <c r="B19" s="16"/>
      <c r="C19" s="16"/>
      <c r="D19" s="14"/>
      <c r="E19" s="14"/>
      <c r="F19" s="14"/>
      <c r="G19" s="244"/>
      <c r="H19" s="241">
        <f t="shared" ref="H19:O19" si="1">H15</f>
        <v>33</v>
      </c>
      <c r="I19" s="241">
        <f t="shared" si="1"/>
        <v>66</v>
      </c>
      <c r="J19" s="241">
        <f t="shared" si="1"/>
        <v>66</v>
      </c>
      <c r="K19" s="241">
        <f t="shared" si="1"/>
        <v>66</v>
      </c>
      <c r="L19" s="241">
        <f t="shared" si="1"/>
        <v>60</v>
      </c>
      <c r="M19" s="241">
        <f t="shared" si="1"/>
        <v>57</v>
      </c>
      <c r="N19" s="241">
        <f t="shared" si="1"/>
        <v>60</v>
      </c>
      <c r="O19" s="241">
        <f t="shared" si="1"/>
        <v>69</v>
      </c>
      <c r="P19" s="226"/>
      <c r="Q19" s="240"/>
      <c r="R19" s="240"/>
      <c r="S19" s="44"/>
    </row>
    <row r="20" spans="1:19" x14ac:dyDescent="0.25">
      <c r="A20" s="43"/>
      <c r="B20" s="16"/>
      <c r="C20" s="16"/>
      <c r="D20" s="14"/>
      <c r="E20" s="14"/>
      <c r="F20" s="14"/>
      <c r="G20" s="244"/>
      <c r="H20" s="226"/>
      <c r="I20" s="240"/>
      <c r="J20" s="240"/>
      <c r="K20" s="44"/>
    </row>
    <row r="21" spans="1:19" x14ac:dyDescent="0.25">
      <c r="A21" s="43"/>
      <c r="B21" s="16"/>
      <c r="C21" s="16"/>
      <c r="D21" s="14"/>
      <c r="E21" s="14"/>
      <c r="F21" s="14"/>
      <c r="G21" s="244"/>
      <c r="H21" s="14"/>
      <c r="I21" s="14"/>
      <c r="J21" s="14"/>
      <c r="K21" s="14"/>
      <c r="L21" s="14"/>
      <c r="M21" s="14"/>
      <c r="N21" s="243"/>
      <c r="O21" s="243"/>
      <c r="P21" s="226"/>
      <c r="Q21" s="240"/>
      <c r="R21" s="240"/>
      <c r="S21" s="44"/>
    </row>
    <row r="22" spans="1:19" x14ac:dyDescent="0.25">
      <c r="A22" s="43"/>
      <c r="B22" s="16"/>
      <c r="C22" s="16"/>
      <c r="D22" s="14"/>
      <c r="E22" s="14"/>
      <c r="F22" s="14"/>
      <c r="G22" s="244"/>
      <c r="H22" s="14"/>
      <c r="I22" s="14"/>
      <c r="J22" s="14"/>
      <c r="K22" s="14"/>
      <c r="L22" s="14"/>
      <c r="M22" s="14"/>
      <c r="N22" s="243"/>
      <c r="O22" s="243"/>
      <c r="P22" s="226"/>
      <c r="Q22" s="240"/>
      <c r="R22" s="240"/>
      <c r="S22" s="44"/>
    </row>
    <row r="23" spans="1:19" x14ac:dyDescent="0.25">
      <c r="A23" s="43"/>
      <c r="B23" s="16"/>
      <c r="C23" s="16"/>
      <c r="D23" s="14"/>
      <c r="E23" s="14"/>
      <c r="F23" s="14"/>
      <c r="G23" s="244"/>
      <c r="H23" s="14"/>
      <c r="I23" s="14"/>
      <c r="J23" s="14"/>
      <c r="K23" s="14"/>
      <c r="L23" s="14"/>
      <c r="M23" s="14"/>
      <c r="N23" s="243"/>
      <c r="O23" s="243"/>
      <c r="P23" s="226"/>
      <c r="Q23" s="240"/>
      <c r="R23" s="240"/>
      <c r="S23" s="44"/>
    </row>
    <row r="24" spans="1:19" x14ac:dyDescent="0.25">
      <c r="A24" s="43"/>
      <c r="B24" s="16"/>
      <c r="C24" s="16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5"/>
    </row>
    <row r="25" spans="1:19" x14ac:dyDescent="0.25">
      <c r="A25" s="43"/>
      <c r="B25" s="16"/>
      <c r="C25" s="16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5"/>
    </row>
    <row r="26" spans="1:19" ht="42.75" customHeight="1" x14ac:dyDescent="0.25">
      <c r="A26" s="43"/>
      <c r="B26" s="16"/>
      <c r="C26" s="16"/>
      <c r="D26" s="14"/>
      <c r="E26" s="425" t="s">
        <v>214</v>
      </c>
      <c r="F26" s="426"/>
      <c r="G26" s="426"/>
      <c r="H26" s="426"/>
      <c r="I26" s="427"/>
      <c r="J26" s="14"/>
      <c r="K26" s="14"/>
      <c r="L26" s="15"/>
    </row>
    <row r="27" spans="1:19" x14ac:dyDescent="0.25">
      <c r="E27" s="14"/>
      <c r="F27" s="14"/>
      <c r="G27" s="14"/>
      <c r="H27" s="14"/>
      <c r="I27" s="14"/>
      <c r="J27" s="14"/>
      <c r="K27" s="14"/>
      <c r="L27" s="14"/>
      <c r="M27" s="14"/>
      <c r="N27" s="14"/>
    </row>
    <row r="28" spans="1:19" ht="31.5" x14ac:dyDescent="0.25">
      <c r="E28" s="274" t="s">
        <v>91</v>
      </c>
      <c r="F28" s="275"/>
      <c r="G28" s="275"/>
      <c r="H28" s="262" t="s">
        <v>2</v>
      </c>
      <c r="I28" s="128" t="s">
        <v>96</v>
      </c>
    </row>
    <row r="29" spans="1:19" ht="27" customHeight="1" x14ac:dyDescent="0.25">
      <c r="E29" s="284" t="s">
        <v>107</v>
      </c>
      <c r="F29" s="285"/>
      <c r="G29" s="285"/>
      <c r="H29" s="229">
        <f>D15</f>
        <v>1</v>
      </c>
      <c r="I29" s="82">
        <f>P16</f>
        <v>477</v>
      </c>
    </row>
    <row r="30" spans="1:19" ht="21.75" customHeight="1" x14ac:dyDescent="0.25">
      <c r="E30" s="282" t="s">
        <v>133</v>
      </c>
      <c r="F30" s="283"/>
      <c r="G30" s="283"/>
      <c r="H30" s="229">
        <f>SUM(H29)</f>
        <v>1</v>
      </c>
      <c r="I30" s="83">
        <f>SUM(I29:I29)</f>
        <v>477</v>
      </c>
    </row>
  </sheetData>
  <mergeCells count="13">
    <mergeCell ref="N16:O16"/>
    <mergeCell ref="N17:O17"/>
    <mergeCell ref="E26:I26"/>
    <mergeCell ref="F11:G11"/>
    <mergeCell ref="A14:A15"/>
    <mergeCell ref="B14:B15"/>
    <mergeCell ref="A7:P7"/>
    <mergeCell ref="A1:T1"/>
    <mergeCell ref="A2:T2"/>
    <mergeCell ref="A3:T3"/>
    <mergeCell ref="F9:G9"/>
    <mergeCell ref="F10:G10"/>
    <mergeCell ref="A5:U5"/>
  </mergeCells>
  <pageMargins left="0.70866141732283472" right="0.70866141732283472" top="0.74803149606299213" bottom="0.74803149606299213" header="0.31496062992125984" footer="0.31496062992125984"/>
  <pageSetup paperSize="5" scale="5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9"/>
  <sheetViews>
    <sheetView topLeftCell="A4" zoomScale="78" zoomScaleNormal="78" workbookViewId="0">
      <selection activeCell="L49" sqref="L49"/>
    </sheetView>
  </sheetViews>
  <sheetFormatPr baseColWidth="10" defaultRowHeight="15" x14ac:dyDescent="0.25"/>
  <cols>
    <col min="1" max="1" width="8.5703125" style="61" customWidth="1"/>
    <col min="2" max="2" width="23.7109375" style="61" customWidth="1"/>
    <col min="3" max="3" width="15.5703125" style="61" customWidth="1"/>
    <col min="4" max="4" width="11.42578125" style="61"/>
    <col min="5" max="5" width="12.85546875" style="61" customWidth="1"/>
    <col min="6" max="6" width="12.140625" style="61" customWidth="1"/>
    <col min="7" max="7" width="3.42578125" style="61" customWidth="1"/>
    <col min="8" max="8" width="13.5703125" style="61" customWidth="1"/>
    <col min="9" max="9" width="13.140625" style="61" customWidth="1"/>
    <col min="10" max="10" width="13.5703125" style="61" customWidth="1"/>
    <col min="11" max="11" width="17" style="61" bestFit="1" customWidth="1"/>
    <col min="12" max="12" width="14.7109375" style="61" customWidth="1"/>
    <col min="13" max="13" width="13.7109375" style="61" customWidth="1"/>
    <col min="14" max="14" width="13.5703125" style="61" customWidth="1"/>
    <col min="15" max="15" width="13.42578125" style="61" customWidth="1"/>
    <col min="16" max="16" width="16.28515625" style="61" customWidth="1"/>
    <col min="17" max="17" width="12.85546875" style="61" customWidth="1"/>
    <col min="18" max="19" width="15.5703125" style="61" customWidth="1"/>
    <col min="20" max="16384" width="11.42578125" style="61"/>
  </cols>
  <sheetData>
    <row r="1" spans="1:22" ht="18" x14ac:dyDescent="0.25">
      <c r="A1" s="337" t="s">
        <v>92</v>
      </c>
      <c r="B1" s="337"/>
      <c r="C1" s="337"/>
      <c r="D1" s="337"/>
      <c r="E1" s="337"/>
      <c r="F1" s="337"/>
      <c r="G1" s="337"/>
      <c r="H1" s="337"/>
      <c r="I1" s="337"/>
      <c r="J1" s="337"/>
      <c r="K1" s="337"/>
      <c r="L1" s="337"/>
      <c r="M1" s="337"/>
      <c r="N1" s="337"/>
      <c r="O1" s="337"/>
      <c r="P1" s="337"/>
      <c r="Q1" s="337"/>
      <c r="R1" s="337"/>
      <c r="S1" s="337"/>
      <c r="T1" s="337"/>
    </row>
    <row r="2" spans="1:22" ht="15.75" x14ac:dyDescent="0.25">
      <c r="A2" s="338" t="s">
        <v>93</v>
      </c>
      <c r="B2" s="338"/>
      <c r="C2" s="338"/>
      <c r="D2" s="338"/>
      <c r="E2" s="338"/>
      <c r="F2" s="338"/>
      <c r="G2" s="338"/>
      <c r="H2" s="338"/>
      <c r="I2" s="338"/>
      <c r="J2" s="338"/>
      <c r="K2" s="338"/>
      <c r="L2" s="338"/>
      <c r="M2" s="338"/>
      <c r="N2" s="338"/>
      <c r="O2" s="338"/>
      <c r="P2" s="338"/>
      <c r="Q2" s="338"/>
      <c r="R2" s="338"/>
      <c r="S2" s="338"/>
      <c r="T2" s="338"/>
    </row>
    <row r="3" spans="1:22" x14ac:dyDescent="0.25">
      <c r="A3" s="339" t="s">
        <v>94</v>
      </c>
      <c r="B3" s="339"/>
      <c r="C3" s="339"/>
      <c r="D3" s="339"/>
      <c r="E3" s="339"/>
      <c r="F3" s="339"/>
      <c r="G3" s="339"/>
      <c r="H3" s="339"/>
      <c r="I3" s="339"/>
      <c r="J3" s="339"/>
      <c r="K3" s="339"/>
      <c r="L3" s="339"/>
      <c r="M3" s="339"/>
      <c r="N3" s="339"/>
      <c r="O3" s="339"/>
      <c r="P3" s="339"/>
      <c r="Q3" s="339"/>
      <c r="R3" s="339"/>
      <c r="S3" s="339"/>
      <c r="T3" s="339"/>
    </row>
    <row r="4" spans="1:22" x14ac:dyDescent="0.25">
      <c r="A4" s="37"/>
      <c r="B4" s="39"/>
      <c r="C4" s="39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  <c r="Q4" s="39"/>
      <c r="R4" s="39"/>
      <c r="S4" s="39"/>
      <c r="T4" s="39"/>
    </row>
    <row r="5" spans="1:22" ht="18.75" x14ac:dyDescent="0.3">
      <c r="A5" s="340" t="s">
        <v>208</v>
      </c>
      <c r="B5" s="340"/>
      <c r="C5" s="340"/>
      <c r="D5" s="340"/>
      <c r="E5" s="340"/>
      <c r="F5" s="340"/>
      <c r="G5" s="340"/>
      <c r="H5" s="340"/>
      <c r="I5" s="340"/>
      <c r="J5" s="340"/>
      <c r="K5" s="340"/>
      <c r="L5" s="340"/>
      <c r="M5" s="340"/>
      <c r="N5" s="340"/>
      <c r="O5" s="340"/>
      <c r="P5" s="340"/>
      <c r="Q5" s="340"/>
      <c r="R5" s="340"/>
      <c r="S5" s="340"/>
      <c r="T5" s="340"/>
      <c r="U5" s="340"/>
      <c r="V5" s="340"/>
    </row>
    <row r="7" spans="1:22" ht="21" x14ac:dyDescent="0.35">
      <c r="A7" s="341" t="s">
        <v>140</v>
      </c>
      <c r="B7" s="341"/>
      <c r="C7" s="341"/>
      <c r="D7" s="341"/>
      <c r="E7" s="341"/>
      <c r="F7" s="341"/>
      <c r="G7" s="341"/>
      <c r="H7" s="341"/>
      <c r="I7" s="341"/>
      <c r="J7" s="341"/>
      <c r="K7" s="341"/>
      <c r="L7" s="341"/>
      <c r="M7" s="341"/>
      <c r="N7" s="341"/>
      <c r="O7" s="341"/>
      <c r="P7" s="341"/>
    </row>
    <row r="8" spans="1:22" ht="15.75" thickBot="1" x14ac:dyDescent="0.3">
      <c r="B8" s="23"/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</row>
    <row r="9" spans="1:22" ht="23.25" thickBot="1" x14ac:dyDescent="0.3">
      <c r="B9" s="63"/>
      <c r="F9" s="342" t="s">
        <v>101</v>
      </c>
      <c r="G9" s="343"/>
      <c r="H9" s="65" t="s">
        <v>5</v>
      </c>
      <c r="I9" s="65" t="s">
        <v>6</v>
      </c>
      <c r="J9" s="65" t="s">
        <v>7</v>
      </c>
      <c r="K9" s="65" t="s">
        <v>8</v>
      </c>
      <c r="L9" s="65" t="s">
        <v>86</v>
      </c>
      <c r="M9" s="65" t="s">
        <v>85</v>
      </c>
      <c r="N9" s="65" t="s">
        <v>84</v>
      </c>
      <c r="O9" s="65" t="s">
        <v>83</v>
      </c>
      <c r="P9" s="65" t="s">
        <v>213</v>
      </c>
      <c r="Q9" s="64"/>
    </row>
    <row r="10" spans="1:22" ht="22.5" customHeight="1" x14ac:dyDescent="0.25">
      <c r="B10" s="63"/>
      <c r="F10" s="344" t="s">
        <v>102</v>
      </c>
      <c r="G10" s="369"/>
      <c r="H10" s="66">
        <v>11</v>
      </c>
      <c r="I10" s="66">
        <v>22</v>
      </c>
      <c r="J10" s="66">
        <v>22</v>
      </c>
      <c r="K10" s="66">
        <v>22</v>
      </c>
      <c r="L10" s="66">
        <v>20</v>
      </c>
      <c r="M10" s="66">
        <v>19</v>
      </c>
      <c r="N10" s="145">
        <v>20</v>
      </c>
      <c r="O10" s="66">
        <v>23</v>
      </c>
      <c r="P10" s="66">
        <f>SUM(H10:O10)</f>
        <v>159</v>
      </c>
      <c r="Q10" s="64"/>
    </row>
    <row r="11" spans="1:22" x14ac:dyDescent="0.25">
      <c r="F11" s="365"/>
      <c r="G11" s="365"/>
    </row>
    <row r="13" spans="1:22" ht="36" x14ac:dyDescent="0.25">
      <c r="A13" s="29" t="s">
        <v>76</v>
      </c>
      <c r="B13" s="76" t="s">
        <v>134</v>
      </c>
      <c r="C13" s="29" t="s">
        <v>1</v>
      </c>
      <c r="D13" s="76" t="s">
        <v>2</v>
      </c>
      <c r="E13" s="76" t="s">
        <v>3</v>
      </c>
      <c r="F13" s="76" t="s">
        <v>4</v>
      </c>
      <c r="G13" s="24"/>
      <c r="H13" s="59" t="s">
        <v>5</v>
      </c>
      <c r="I13" s="59" t="s">
        <v>6</v>
      </c>
      <c r="J13" s="59" t="s">
        <v>7</v>
      </c>
      <c r="K13" s="59" t="s">
        <v>8</v>
      </c>
      <c r="L13" s="59" t="s">
        <v>86</v>
      </c>
      <c r="M13" s="59" t="s">
        <v>85</v>
      </c>
      <c r="N13" s="59" t="s">
        <v>84</v>
      </c>
      <c r="O13" s="59" t="s">
        <v>83</v>
      </c>
      <c r="P13" s="114" t="s">
        <v>95</v>
      </c>
    </row>
    <row r="14" spans="1:22" x14ac:dyDescent="0.25">
      <c r="A14" s="373">
        <v>1</v>
      </c>
      <c r="B14" s="323" t="s">
        <v>141</v>
      </c>
      <c r="C14" s="52" t="s">
        <v>13</v>
      </c>
      <c r="D14" s="4"/>
      <c r="E14" s="4"/>
      <c r="F14" s="4"/>
      <c r="G14" s="77"/>
      <c r="H14" s="6"/>
      <c r="I14" s="6"/>
      <c r="J14" s="6"/>
      <c r="K14" s="6"/>
      <c r="L14" s="6"/>
      <c r="M14" s="6"/>
      <c r="N14" s="6"/>
      <c r="O14" s="6"/>
      <c r="P14" s="5"/>
    </row>
    <row r="15" spans="1:22" ht="19.5" customHeight="1" x14ac:dyDescent="0.25">
      <c r="A15" s="435"/>
      <c r="B15" s="358"/>
      <c r="C15" s="3" t="s">
        <v>74</v>
      </c>
      <c r="D15" s="3">
        <v>4</v>
      </c>
      <c r="E15" s="3">
        <v>8</v>
      </c>
      <c r="F15" s="3">
        <f>D15*E15</f>
        <v>32</v>
      </c>
      <c r="G15" s="122"/>
      <c r="H15" s="161">
        <f t="shared" ref="H15:O15" si="0">$F$15*H10</f>
        <v>352</v>
      </c>
      <c r="I15" s="161">
        <f t="shared" si="0"/>
        <v>704</v>
      </c>
      <c r="J15" s="161">
        <f t="shared" si="0"/>
        <v>704</v>
      </c>
      <c r="K15" s="161">
        <f t="shared" si="0"/>
        <v>704</v>
      </c>
      <c r="L15" s="161">
        <f t="shared" si="0"/>
        <v>640</v>
      </c>
      <c r="M15" s="161">
        <f t="shared" si="0"/>
        <v>608</v>
      </c>
      <c r="N15" s="161">
        <f t="shared" si="0"/>
        <v>640</v>
      </c>
      <c r="O15" s="161">
        <f t="shared" si="0"/>
        <v>736</v>
      </c>
      <c r="P15" s="294">
        <f>SUM(H15:O15)</f>
        <v>5088</v>
      </c>
    </row>
    <row r="16" spans="1:22" ht="21" customHeight="1" x14ac:dyDescent="0.25">
      <c r="A16" s="373">
        <v>2</v>
      </c>
      <c r="B16" s="323" t="s">
        <v>142</v>
      </c>
      <c r="C16" s="52" t="s">
        <v>13</v>
      </c>
      <c r="D16" s="3"/>
      <c r="E16" s="3"/>
      <c r="F16" s="3"/>
      <c r="G16" s="122"/>
      <c r="H16" s="162"/>
      <c r="I16" s="162"/>
      <c r="J16" s="162"/>
      <c r="K16" s="162"/>
      <c r="L16" s="162"/>
      <c r="M16" s="162"/>
      <c r="N16" s="163"/>
      <c r="O16" s="164"/>
      <c r="P16" s="165"/>
    </row>
    <row r="17" spans="1:16" ht="21.75" customHeight="1" x14ac:dyDescent="0.25">
      <c r="A17" s="436"/>
      <c r="B17" s="324"/>
      <c r="C17" s="91" t="s">
        <v>74</v>
      </c>
      <c r="D17" s="91">
        <v>2</v>
      </c>
      <c r="E17" s="91">
        <v>8</v>
      </c>
      <c r="F17" s="91">
        <f>D17*E17</f>
        <v>16</v>
      </c>
      <c r="G17" s="166"/>
      <c r="H17" s="161">
        <f t="shared" ref="H17:O17" si="1">$F$17*H10</f>
        <v>176</v>
      </c>
      <c r="I17" s="161">
        <f t="shared" si="1"/>
        <v>352</v>
      </c>
      <c r="J17" s="161">
        <f t="shared" si="1"/>
        <v>352</v>
      </c>
      <c r="K17" s="161">
        <f t="shared" si="1"/>
        <v>352</v>
      </c>
      <c r="L17" s="161">
        <f t="shared" si="1"/>
        <v>320</v>
      </c>
      <c r="M17" s="161">
        <f t="shared" si="1"/>
        <v>304</v>
      </c>
      <c r="N17" s="161">
        <f t="shared" si="1"/>
        <v>320</v>
      </c>
      <c r="O17" s="161">
        <f t="shared" si="1"/>
        <v>368</v>
      </c>
      <c r="P17" s="294">
        <f>SUM(H17:O17)</f>
        <v>2544</v>
      </c>
    </row>
    <row r="18" spans="1:16" x14ac:dyDescent="0.25">
      <c r="A18" s="90"/>
      <c r="B18" s="88"/>
      <c r="C18" s="3"/>
      <c r="D18" s="3"/>
      <c r="E18" s="3"/>
      <c r="F18" s="3"/>
      <c r="G18" s="122"/>
      <c r="H18" s="162"/>
      <c r="I18" s="162"/>
      <c r="J18" s="162"/>
      <c r="K18" s="162"/>
      <c r="L18" s="162"/>
      <c r="M18" s="162"/>
      <c r="N18" s="432" t="s">
        <v>124</v>
      </c>
      <c r="O18" s="433"/>
      <c r="P18" s="124">
        <f>SUM(P15:P17)</f>
        <v>7632</v>
      </c>
    </row>
    <row r="19" spans="1:16" ht="36" x14ac:dyDescent="0.25">
      <c r="A19" s="135" t="s">
        <v>76</v>
      </c>
      <c r="B19" s="136" t="s">
        <v>89</v>
      </c>
      <c r="C19" s="135" t="s">
        <v>1</v>
      </c>
      <c r="D19" s="136" t="s">
        <v>2</v>
      </c>
      <c r="E19" s="136" t="s">
        <v>3</v>
      </c>
      <c r="F19" s="136" t="s">
        <v>4</v>
      </c>
      <c r="G19" s="24"/>
      <c r="H19" s="96" t="s">
        <v>5</v>
      </c>
      <c r="I19" s="96" t="s">
        <v>6</v>
      </c>
      <c r="J19" s="96" t="s">
        <v>7</v>
      </c>
      <c r="K19" s="96" t="s">
        <v>8</v>
      </c>
      <c r="L19" s="96" t="s">
        <v>86</v>
      </c>
      <c r="M19" s="96" t="s">
        <v>85</v>
      </c>
      <c r="N19" s="96" t="s">
        <v>84</v>
      </c>
      <c r="O19" s="96" t="s">
        <v>83</v>
      </c>
      <c r="P19" s="137" t="s">
        <v>95</v>
      </c>
    </row>
    <row r="20" spans="1:16" ht="24" customHeight="1" x14ac:dyDescent="0.25">
      <c r="A20" s="325">
        <v>3</v>
      </c>
      <c r="B20" s="328" t="s">
        <v>143</v>
      </c>
      <c r="C20" s="52" t="s">
        <v>13</v>
      </c>
      <c r="D20" s="3"/>
      <c r="E20" s="3"/>
      <c r="F20" s="3"/>
      <c r="G20" s="122"/>
      <c r="H20" s="3"/>
      <c r="I20" s="3"/>
      <c r="J20" s="3"/>
      <c r="K20" s="3"/>
      <c r="L20" s="3"/>
      <c r="M20" s="3"/>
      <c r="N20" s="3"/>
      <c r="O20" s="3"/>
      <c r="P20" s="125"/>
    </row>
    <row r="21" spans="1:16" ht="17.25" customHeight="1" x14ac:dyDescent="0.25">
      <c r="A21" s="325"/>
      <c r="B21" s="429"/>
      <c r="C21" s="91" t="s">
        <v>151</v>
      </c>
      <c r="D21" s="91">
        <v>1</v>
      </c>
      <c r="E21" s="91">
        <v>2</v>
      </c>
      <c r="F21" s="91">
        <f>D21*E21</f>
        <v>2</v>
      </c>
      <c r="G21" s="122"/>
      <c r="H21" s="161">
        <f t="shared" ref="H21:O21" si="2">$F$21*H10</f>
        <v>22</v>
      </c>
      <c r="I21" s="161">
        <f t="shared" si="2"/>
        <v>44</v>
      </c>
      <c r="J21" s="161">
        <f t="shared" si="2"/>
        <v>44</v>
      </c>
      <c r="K21" s="161">
        <f t="shared" si="2"/>
        <v>44</v>
      </c>
      <c r="L21" s="161">
        <f t="shared" si="2"/>
        <v>40</v>
      </c>
      <c r="M21" s="161">
        <f t="shared" si="2"/>
        <v>38</v>
      </c>
      <c r="N21" s="161">
        <f t="shared" si="2"/>
        <v>40</v>
      </c>
      <c r="O21" s="161">
        <f t="shared" si="2"/>
        <v>46</v>
      </c>
      <c r="P21" s="294">
        <f>SUM(H21:O21)</f>
        <v>318</v>
      </c>
    </row>
    <row r="22" spans="1:16" ht="17.25" customHeight="1" x14ac:dyDescent="0.25">
      <c r="A22" s="130"/>
      <c r="B22" s="167"/>
      <c r="C22" s="130"/>
      <c r="D22" s="130"/>
      <c r="E22" s="130"/>
      <c r="F22" s="130"/>
      <c r="G22" s="122"/>
      <c r="H22" s="162"/>
      <c r="I22" s="162"/>
      <c r="J22" s="162"/>
      <c r="K22" s="162"/>
      <c r="L22" s="162"/>
      <c r="M22" s="162"/>
      <c r="N22" s="430" t="s">
        <v>148</v>
      </c>
      <c r="O22" s="431"/>
      <c r="P22" s="165">
        <f>SUM(P21)</f>
        <v>318</v>
      </c>
    </row>
    <row r="23" spans="1:16" ht="39" customHeight="1" x14ac:dyDescent="0.25">
      <c r="A23" s="107" t="s">
        <v>76</v>
      </c>
      <c r="B23" s="108" t="s">
        <v>79</v>
      </c>
      <c r="C23" s="107" t="s">
        <v>1</v>
      </c>
      <c r="D23" s="108" t="s">
        <v>2</v>
      </c>
      <c r="E23" s="108" t="s">
        <v>3</v>
      </c>
      <c r="F23" s="108" t="s">
        <v>4</v>
      </c>
      <c r="G23" s="24"/>
      <c r="H23" s="110" t="s">
        <v>5</v>
      </c>
      <c r="I23" s="110" t="s">
        <v>6</v>
      </c>
      <c r="J23" s="110" t="s">
        <v>7</v>
      </c>
      <c r="K23" s="110" t="s">
        <v>8</v>
      </c>
      <c r="L23" s="110" t="s">
        <v>86</v>
      </c>
      <c r="M23" s="110" t="s">
        <v>85</v>
      </c>
      <c r="N23" s="110" t="s">
        <v>84</v>
      </c>
      <c r="O23" s="110" t="s">
        <v>83</v>
      </c>
      <c r="P23" s="109" t="s">
        <v>95</v>
      </c>
    </row>
    <row r="24" spans="1:16" ht="17.25" customHeight="1" x14ac:dyDescent="0.25">
      <c r="A24" s="373">
        <v>4</v>
      </c>
      <c r="B24" s="434" t="s">
        <v>144</v>
      </c>
      <c r="C24" s="52" t="s">
        <v>13</v>
      </c>
      <c r="D24" s="130"/>
      <c r="E24" s="130"/>
      <c r="F24" s="130"/>
      <c r="G24" s="122"/>
      <c r="H24" s="162"/>
      <c r="I24" s="162"/>
      <c r="J24" s="162"/>
      <c r="K24" s="162"/>
      <c r="L24" s="162"/>
      <c r="M24" s="162"/>
      <c r="N24" s="163"/>
      <c r="O24" s="164"/>
      <c r="P24" s="169"/>
    </row>
    <row r="25" spans="1:16" ht="17.25" customHeight="1" x14ac:dyDescent="0.25">
      <c r="A25" s="361"/>
      <c r="B25" s="329"/>
      <c r="C25" s="130" t="s">
        <v>151</v>
      </c>
      <c r="D25" s="130">
        <v>1</v>
      </c>
      <c r="E25" s="130">
        <v>2</v>
      </c>
      <c r="F25" s="130">
        <f>D25*E25</f>
        <v>2</v>
      </c>
      <c r="G25" s="122"/>
      <c r="H25" s="161">
        <f t="shared" ref="H25:O25" si="3">$F$25*H10</f>
        <v>22</v>
      </c>
      <c r="I25" s="161">
        <f t="shared" si="3"/>
        <v>44</v>
      </c>
      <c r="J25" s="161">
        <f t="shared" si="3"/>
        <v>44</v>
      </c>
      <c r="K25" s="161">
        <f t="shared" si="3"/>
        <v>44</v>
      </c>
      <c r="L25" s="161">
        <f t="shared" si="3"/>
        <v>40</v>
      </c>
      <c r="M25" s="161">
        <f t="shared" si="3"/>
        <v>38</v>
      </c>
      <c r="N25" s="161">
        <f t="shared" si="3"/>
        <v>40</v>
      </c>
      <c r="O25" s="161">
        <f t="shared" si="3"/>
        <v>46</v>
      </c>
      <c r="P25" s="294">
        <f>SUM(H25:O25)</f>
        <v>318</v>
      </c>
    </row>
    <row r="26" spans="1:16" ht="16.5" customHeight="1" x14ac:dyDescent="0.25">
      <c r="A26" s="91"/>
      <c r="B26" s="167"/>
      <c r="C26" s="91"/>
      <c r="D26" s="91"/>
      <c r="E26" s="91"/>
      <c r="F26" s="91"/>
      <c r="G26" s="122"/>
      <c r="H26" s="162"/>
      <c r="I26" s="162"/>
      <c r="J26" s="162"/>
      <c r="K26" s="162"/>
      <c r="L26" s="162"/>
      <c r="M26" s="162"/>
      <c r="N26" s="432" t="s">
        <v>149</v>
      </c>
      <c r="O26" s="433"/>
      <c r="P26" s="124">
        <f>SUM(P21:P21)</f>
        <v>318</v>
      </c>
    </row>
    <row r="27" spans="1:16" ht="37.5" customHeight="1" x14ac:dyDescent="0.25">
      <c r="A27" s="101" t="s">
        <v>76</v>
      </c>
      <c r="B27" s="102" t="s">
        <v>65</v>
      </c>
      <c r="C27" s="101" t="s">
        <v>1</v>
      </c>
      <c r="D27" s="102" t="s">
        <v>2</v>
      </c>
      <c r="E27" s="102" t="s">
        <v>3</v>
      </c>
      <c r="F27" s="102" t="s">
        <v>4</v>
      </c>
      <c r="G27" s="24"/>
      <c r="H27" s="60" t="s">
        <v>5</v>
      </c>
      <c r="I27" s="60" t="s">
        <v>6</v>
      </c>
      <c r="J27" s="60" t="s">
        <v>7</v>
      </c>
      <c r="K27" s="60" t="s">
        <v>8</v>
      </c>
      <c r="L27" s="60" t="s">
        <v>86</v>
      </c>
      <c r="M27" s="60" t="s">
        <v>85</v>
      </c>
      <c r="N27" s="60" t="s">
        <v>84</v>
      </c>
      <c r="O27" s="60" t="s">
        <v>83</v>
      </c>
      <c r="P27" s="103" t="s">
        <v>95</v>
      </c>
    </row>
    <row r="28" spans="1:16" x14ac:dyDescent="0.25">
      <c r="A28" s="325">
        <v>5</v>
      </c>
      <c r="B28" s="323" t="s">
        <v>145</v>
      </c>
      <c r="C28" s="52" t="s">
        <v>13</v>
      </c>
      <c r="D28" s="3"/>
      <c r="E28" s="3"/>
      <c r="F28" s="3"/>
      <c r="G28" s="122"/>
      <c r="H28" s="3"/>
      <c r="I28" s="3"/>
      <c r="J28" s="3"/>
      <c r="K28" s="3"/>
      <c r="L28" s="3"/>
      <c r="M28" s="3"/>
      <c r="N28" s="3"/>
      <c r="O28" s="3"/>
      <c r="P28" s="125"/>
    </row>
    <row r="29" spans="1:16" ht="18.75" customHeight="1" x14ac:dyDescent="0.25">
      <c r="A29" s="404"/>
      <c r="B29" s="329"/>
      <c r="C29" s="91" t="s">
        <v>147</v>
      </c>
      <c r="D29" s="91">
        <v>1</v>
      </c>
      <c r="E29" s="91">
        <v>3</v>
      </c>
      <c r="F29" s="91">
        <f>D29*E29</f>
        <v>3</v>
      </c>
      <c r="G29" s="122"/>
      <c r="H29" s="161">
        <f t="shared" ref="H29:O29" si="4">$F$29*H10</f>
        <v>33</v>
      </c>
      <c r="I29" s="161">
        <f t="shared" si="4"/>
        <v>66</v>
      </c>
      <c r="J29" s="161">
        <f t="shared" si="4"/>
        <v>66</v>
      </c>
      <c r="K29" s="161">
        <f t="shared" si="4"/>
        <v>66</v>
      </c>
      <c r="L29" s="161">
        <f t="shared" si="4"/>
        <v>60</v>
      </c>
      <c r="M29" s="161">
        <f t="shared" si="4"/>
        <v>57</v>
      </c>
      <c r="N29" s="161">
        <f t="shared" si="4"/>
        <v>60</v>
      </c>
      <c r="O29" s="161">
        <f t="shared" si="4"/>
        <v>69</v>
      </c>
      <c r="P29" s="294">
        <f>SUM(H29:O29)</f>
        <v>477</v>
      </c>
    </row>
    <row r="30" spans="1:16" ht="19.5" customHeight="1" x14ac:dyDescent="0.25">
      <c r="A30" s="359">
        <v>6</v>
      </c>
      <c r="B30" s="323" t="s">
        <v>150</v>
      </c>
      <c r="C30" s="52" t="s">
        <v>13</v>
      </c>
      <c r="D30" s="130"/>
      <c r="E30" s="130"/>
      <c r="F30" s="130"/>
      <c r="G30" s="122"/>
      <c r="H30" s="162"/>
      <c r="I30" s="162"/>
      <c r="J30" s="162"/>
      <c r="K30" s="162"/>
      <c r="L30" s="162"/>
      <c r="M30" s="162"/>
      <c r="N30" s="162"/>
      <c r="O30" s="162"/>
      <c r="P30" s="169"/>
    </row>
    <row r="31" spans="1:16" ht="19.5" customHeight="1" x14ac:dyDescent="0.25">
      <c r="A31" s="361"/>
      <c r="B31" s="329"/>
      <c r="C31" s="130" t="s">
        <v>146</v>
      </c>
      <c r="D31" s="130">
        <v>1</v>
      </c>
      <c r="E31" s="130">
        <v>2</v>
      </c>
      <c r="F31" s="130">
        <f>D31*E31</f>
        <v>2</v>
      </c>
      <c r="G31" s="122"/>
      <c r="H31" s="161">
        <f t="shared" ref="H31:O31" si="5">$F$31*H10</f>
        <v>22</v>
      </c>
      <c r="I31" s="161">
        <f t="shared" si="5"/>
        <v>44</v>
      </c>
      <c r="J31" s="161">
        <f t="shared" si="5"/>
        <v>44</v>
      </c>
      <c r="K31" s="161">
        <f t="shared" si="5"/>
        <v>44</v>
      </c>
      <c r="L31" s="161">
        <f t="shared" si="5"/>
        <v>40</v>
      </c>
      <c r="M31" s="161">
        <f t="shared" si="5"/>
        <v>38</v>
      </c>
      <c r="N31" s="161">
        <f t="shared" si="5"/>
        <v>40</v>
      </c>
      <c r="O31" s="161">
        <f t="shared" si="5"/>
        <v>46</v>
      </c>
      <c r="P31" s="294">
        <f>SUM(H31:O31)</f>
        <v>318</v>
      </c>
    </row>
    <row r="32" spans="1:16" x14ac:dyDescent="0.25">
      <c r="A32" s="5"/>
      <c r="B32" s="168"/>
      <c r="C32" s="3"/>
      <c r="D32" s="3"/>
      <c r="E32" s="3"/>
      <c r="F32" s="3"/>
      <c r="G32" s="26"/>
      <c r="H32" s="3"/>
      <c r="I32" s="3"/>
      <c r="J32" s="3"/>
      <c r="K32" s="3"/>
      <c r="L32" s="3"/>
      <c r="M32" s="3"/>
      <c r="N32" s="428" t="s">
        <v>128</v>
      </c>
      <c r="O32" s="428"/>
      <c r="P32" s="87">
        <f>SUM(P29:P31)</f>
        <v>795</v>
      </c>
    </row>
    <row r="33" spans="1:19" x14ac:dyDescent="0.25">
      <c r="A33" s="19"/>
      <c r="B33" s="121"/>
      <c r="C33" s="121" t="s">
        <v>182</v>
      </c>
      <c r="D33" s="3">
        <f>D15+D17+D21+D25+D29+D31</f>
        <v>10</v>
      </c>
      <c r="E33" s="3"/>
      <c r="F33" s="3"/>
      <c r="G33" s="26"/>
      <c r="H33" s="3"/>
      <c r="I33" s="3"/>
      <c r="J33" s="3"/>
      <c r="K33" s="3"/>
      <c r="L33" s="3"/>
      <c r="M33" s="3"/>
      <c r="N33" s="428" t="s">
        <v>136</v>
      </c>
      <c r="O33" s="428"/>
      <c r="P33" s="87">
        <f>P18+P22+P26+P32</f>
        <v>9063</v>
      </c>
    </row>
    <row r="34" spans="1:19" x14ac:dyDescent="0.25">
      <c r="A34" s="43"/>
      <c r="B34" s="16"/>
      <c r="C34" s="16"/>
      <c r="D34" s="14"/>
      <c r="E34" s="14"/>
      <c r="F34" s="14"/>
      <c r="G34" s="244"/>
      <c r="H34" s="14"/>
      <c r="I34" s="14"/>
      <c r="J34" s="14"/>
      <c r="K34" s="14"/>
      <c r="L34" s="14"/>
      <c r="M34" s="14"/>
      <c r="N34" s="18"/>
      <c r="O34" s="18"/>
      <c r="P34" s="226"/>
      <c r="Q34" s="240"/>
      <c r="R34" s="240"/>
      <c r="S34" s="44"/>
    </row>
    <row r="35" spans="1:19" x14ac:dyDescent="0.25">
      <c r="A35" s="43"/>
      <c r="B35" s="16"/>
      <c r="C35" s="16"/>
      <c r="D35" s="14"/>
      <c r="E35" s="14"/>
      <c r="F35" s="14"/>
      <c r="G35" s="244"/>
      <c r="H35" s="241">
        <f t="shared" ref="H35:O35" si="6">H15+H17+H21+H25+H29+H31</f>
        <v>627</v>
      </c>
      <c r="I35" s="241">
        <f t="shared" si="6"/>
        <v>1254</v>
      </c>
      <c r="J35" s="241">
        <f t="shared" si="6"/>
        <v>1254</v>
      </c>
      <c r="K35" s="241">
        <f t="shared" si="6"/>
        <v>1254</v>
      </c>
      <c r="L35" s="241">
        <f t="shared" si="6"/>
        <v>1140</v>
      </c>
      <c r="M35" s="241">
        <f t="shared" si="6"/>
        <v>1083</v>
      </c>
      <c r="N35" s="241">
        <f t="shared" si="6"/>
        <v>1140</v>
      </c>
      <c r="O35" s="241">
        <f t="shared" si="6"/>
        <v>1311</v>
      </c>
      <c r="P35" s="226"/>
      <c r="Q35" s="240"/>
      <c r="R35" s="240"/>
      <c r="S35" s="44"/>
    </row>
    <row r="36" spans="1:19" x14ac:dyDescent="0.25">
      <c r="A36" s="43"/>
      <c r="B36" s="16"/>
      <c r="C36" s="16"/>
      <c r="D36" s="14"/>
      <c r="E36" s="14"/>
      <c r="F36" s="14"/>
      <c r="G36" s="244"/>
      <c r="H36" s="226"/>
      <c r="I36" s="240"/>
      <c r="J36" s="240"/>
      <c r="K36" s="44"/>
    </row>
    <row r="37" spans="1:19" x14ac:dyDescent="0.25">
      <c r="A37" s="43"/>
      <c r="B37" s="16"/>
      <c r="C37" s="16"/>
      <c r="D37" s="14"/>
      <c r="E37" s="14"/>
      <c r="F37" s="14"/>
      <c r="G37" s="244"/>
      <c r="H37" s="14"/>
      <c r="I37" s="14"/>
      <c r="J37" s="14"/>
      <c r="K37" s="14"/>
      <c r="L37" s="14"/>
      <c r="M37" s="14"/>
      <c r="N37" s="18"/>
      <c r="O37" s="18"/>
      <c r="P37" s="226"/>
      <c r="Q37" s="240"/>
      <c r="R37" s="240"/>
      <c r="S37" s="44"/>
    </row>
    <row r="38" spans="1:19" x14ac:dyDescent="0.25">
      <c r="A38" s="43"/>
      <c r="B38" s="16"/>
      <c r="C38" s="16"/>
      <c r="D38" s="14"/>
      <c r="E38" s="14"/>
      <c r="F38" s="14"/>
      <c r="G38" s="244"/>
      <c r="H38" s="14"/>
      <c r="I38" s="14"/>
      <c r="J38" s="14"/>
      <c r="K38" s="14"/>
      <c r="L38" s="14"/>
      <c r="M38" s="14"/>
      <c r="N38" s="18"/>
      <c r="O38" s="18"/>
      <c r="P38" s="226"/>
      <c r="Q38" s="240"/>
      <c r="R38" s="240"/>
      <c r="S38" s="44"/>
    </row>
    <row r="39" spans="1:19" x14ac:dyDescent="0.25">
      <c r="A39" s="43"/>
      <c r="B39" s="16"/>
      <c r="C39" s="16"/>
      <c r="D39" s="14"/>
      <c r="E39" s="14"/>
      <c r="F39" s="14"/>
      <c r="G39" s="244"/>
      <c r="H39" s="14"/>
      <c r="I39" s="14"/>
      <c r="J39" s="14"/>
      <c r="K39" s="14"/>
      <c r="L39" s="14"/>
      <c r="M39" s="14"/>
      <c r="N39" s="18"/>
      <c r="O39" s="18"/>
      <c r="P39" s="226"/>
      <c r="Q39" s="240"/>
      <c r="R39" s="240"/>
      <c r="S39" s="44"/>
    </row>
    <row r="40" spans="1:19" x14ac:dyDescent="0.25">
      <c r="A40" s="43"/>
      <c r="B40" s="16"/>
      <c r="C40" s="16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5"/>
    </row>
    <row r="41" spans="1:19" x14ac:dyDescent="0.25">
      <c r="A41" s="43"/>
      <c r="B41" s="16"/>
      <c r="C41" s="16"/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5"/>
    </row>
    <row r="42" spans="1:19" ht="38.25" customHeight="1" x14ac:dyDescent="0.25">
      <c r="A42" s="43"/>
      <c r="B42" s="16"/>
      <c r="C42" s="16"/>
      <c r="D42" s="14"/>
      <c r="E42" s="425" t="s">
        <v>215</v>
      </c>
      <c r="F42" s="426"/>
      <c r="G42" s="426"/>
      <c r="H42" s="426"/>
      <c r="I42" s="427"/>
      <c r="J42" s="14"/>
      <c r="K42" s="14"/>
      <c r="L42" s="15"/>
    </row>
    <row r="43" spans="1:19" x14ac:dyDescent="0.25">
      <c r="E43" s="14"/>
      <c r="F43" s="14"/>
      <c r="G43" s="14"/>
      <c r="H43" s="14"/>
      <c r="I43" s="14"/>
      <c r="J43" s="14"/>
      <c r="K43" s="14"/>
      <c r="L43" s="14"/>
      <c r="M43" s="14"/>
      <c r="N43" s="14"/>
    </row>
    <row r="44" spans="1:19" ht="31.5" x14ac:dyDescent="0.25">
      <c r="E44" s="274" t="s">
        <v>91</v>
      </c>
      <c r="F44" s="275"/>
      <c r="G44" s="275"/>
      <c r="H44" s="262" t="s">
        <v>2</v>
      </c>
      <c r="I44" s="85" t="s">
        <v>96</v>
      </c>
    </row>
    <row r="45" spans="1:19" ht="27" customHeight="1" x14ac:dyDescent="0.25">
      <c r="E45" s="284" t="s">
        <v>107</v>
      </c>
      <c r="F45" s="285"/>
      <c r="G45" s="285"/>
      <c r="H45" s="229">
        <f>D15+D17</f>
        <v>6</v>
      </c>
      <c r="I45" s="82">
        <f>P18</f>
        <v>7632</v>
      </c>
    </row>
    <row r="46" spans="1:19" ht="27" customHeight="1" x14ac:dyDescent="0.25">
      <c r="E46" s="286" t="s">
        <v>89</v>
      </c>
      <c r="F46" s="287"/>
      <c r="G46" s="287"/>
      <c r="H46" s="229">
        <f>D21</f>
        <v>1</v>
      </c>
      <c r="I46" s="82">
        <f>P22</f>
        <v>318</v>
      </c>
    </row>
    <row r="47" spans="1:19" ht="27" customHeight="1" x14ac:dyDescent="0.25">
      <c r="E47" s="290" t="s">
        <v>79</v>
      </c>
      <c r="F47" s="291"/>
      <c r="G47" s="291"/>
      <c r="H47" s="229">
        <f>D25</f>
        <v>1</v>
      </c>
      <c r="I47" s="82">
        <f>P26</f>
        <v>318</v>
      </c>
    </row>
    <row r="48" spans="1:19" ht="27" customHeight="1" x14ac:dyDescent="0.25">
      <c r="E48" s="288" t="s">
        <v>108</v>
      </c>
      <c r="F48" s="289"/>
      <c r="G48" s="289"/>
      <c r="H48" s="229">
        <f>D29+D31</f>
        <v>2</v>
      </c>
      <c r="I48" s="83">
        <f>P32</f>
        <v>795</v>
      </c>
    </row>
    <row r="49" spans="5:9" ht="21.75" customHeight="1" x14ac:dyDescent="0.25">
      <c r="E49" s="282" t="s">
        <v>133</v>
      </c>
      <c r="F49" s="283"/>
      <c r="G49" s="283"/>
      <c r="H49" s="229">
        <f>SUM(H45:H48)</f>
        <v>10</v>
      </c>
      <c r="I49" s="182">
        <f>SUM(I45:I48)</f>
        <v>9063</v>
      </c>
    </row>
  </sheetData>
  <mergeCells count="26">
    <mergeCell ref="F9:G9"/>
    <mergeCell ref="F11:G11"/>
    <mergeCell ref="A1:T1"/>
    <mergeCell ref="A2:T2"/>
    <mergeCell ref="A3:T3"/>
    <mergeCell ref="A7:P7"/>
    <mergeCell ref="F10:G10"/>
    <mergeCell ref="A5:V5"/>
    <mergeCell ref="A14:A15"/>
    <mergeCell ref="B14:B15"/>
    <mergeCell ref="N18:O18"/>
    <mergeCell ref="A16:A17"/>
    <mergeCell ref="B16:B17"/>
    <mergeCell ref="N32:O32"/>
    <mergeCell ref="N33:O33"/>
    <mergeCell ref="E42:I42"/>
    <mergeCell ref="A20:A21"/>
    <mergeCell ref="B20:B21"/>
    <mergeCell ref="A28:A29"/>
    <mergeCell ref="B28:B29"/>
    <mergeCell ref="N22:O22"/>
    <mergeCell ref="A30:A31"/>
    <mergeCell ref="B30:B31"/>
    <mergeCell ref="N26:O26"/>
    <mergeCell ref="A24:A25"/>
    <mergeCell ref="B24:B25"/>
  </mergeCells>
  <pageMargins left="0.70866141732283472" right="0.70866141732283472" top="0.74803149606299213" bottom="0.74803149606299213" header="0.31496062992125984" footer="0.31496062992125984"/>
  <pageSetup paperSize="5" scale="5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2"/>
  <sheetViews>
    <sheetView view="pageBreakPreview" zoomScale="85" zoomScaleNormal="70" zoomScaleSheetLayoutView="85" workbookViewId="0">
      <selection activeCell="A7" sqref="A7:P7"/>
    </sheetView>
  </sheetViews>
  <sheetFormatPr baseColWidth="10" defaultRowHeight="15" x14ac:dyDescent="0.25"/>
  <cols>
    <col min="1" max="1" width="7.140625" style="61" customWidth="1"/>
    <col min="2" max="2" width="18.7109375" style="61" customWidth="1"/>
    <col min="3" max="3" width="13.42578125" style="61" customWidth="1"/>
    <col min="4" max="4" width="11.42578125" style="61"/>
    <col min="5" max="5" width="12.85546875" style="61" customWidth="1"/>
    <col min="6" max="6" width="11.42578125" style="61"/>
    <col min="7" max="7" width="3.42578125" style="61" customWidth="1"/>
    <col min="8" max="8" width="13.5703125" style="61" customWidth="1"/>
    <col min="9" max="11" width="12.5703125" style="61" bestFit="1" customWidth="1"/>
    <col min="12" max="12" width="14.7109375" style="61" customWidth="1"/>
    <col min="13" max="15" width="12.5703125" style="61" bestFit="1" customWidth="1"/>
    <col min="16" max="16" width="16.28515625" style="61" customWidth="1"/>
    <col min="17" max="17" width="11.42578125" style="61"/>
    <col min="18" max="18" width="15.5703125" style="61" customWidth="1"/>
    <col min="19" max="19" width="14.28515625" style="61" customWidth="1"/>
    <col min="20" max="16384" width="11.42578125" style="61"/>
  </cols>
  <sheetData>
    <row r="1" spans="1:23" ht="18" x14ac:dyDescent="0.25">
      <c r="A1" s="337" t="s">
        <v>92</v>
      </c>
      <c r="B1" s="337"/>
      <c r="C1" s="337"/>
      <c r="D1" s="337"/>
      <c r="E1" s="337"/>
      <c r="F1" s="337"/>
      <c r="G1" s="337"/>
      <c r="H1" s="337"/>
      <c r="I1" s="337"/>
      <c r="J1" s="337"/>
      <c r="K1" s="337"/>
      <c r="L1" s="337"/>
      <c r="M1" s="337"/>
      <c r="N1" s="337"/>
      <c r="O1" s="337"/>
      <c r="P1" s="337"/>
      <c r="Q1" s="337"/>
      <c r="R1" s="337"/>
      <c r="S1" s="337"/>
      <c r="T1" s="337"/>
    </row>
    <row r="2" spans="1:23" ht="15.75" x14ac:dyDescent="0.25">
      <c r="A2" s="338" t="s">
        <v>93</v>
      </c>
      <c r="B2" s="338"/>
      <c r="C2" s="338"/>
      <c r="D2" s="338"/>
      <c r="E2" s="338"/>
      <c r="F2" s="338"/>
      <c r="G2" s="338"/>
      <c r="H2" s="338"/>
      <c r="I2" s="338"/>
      <c r="J2" s="338"/>
      <c r="K2" s="338"/>
      <c r="L2" s="338"/>
      <c r="M2" s="338"/>
      <c r="N2" s="338"/>
      <c r="O2" s="338"/>
      <c r="P2" s="338"/>
      <c r="Q2" s="338"/>
      <c r="R2" s="338"/>
      <c r="S2" s="338"/>
      <c r="T2" s="338"/>
    </row>
    <row r="3" spans="1:23" x14ac:dyDescent="0.25">
      <c r="A3" s="339" t="s">
        <v>94</v>
      </c>
      <c r="B3" s="339"/>
      <c r="C3" s="339"/>
      <c r="D3" s="339"/>
      <c r="E3" s="339"/>
      <c r="F3" s="339"/>
      <c r="G3" s="339"/>
      <c r="H3" s="339"/>
      <c r="I3" s="339"/>
      <c r="J3" s="339"/>
      <c r="K3" s="339"/>
      <c r="L3" s="339"/>
      <c r="M3" s="339"/>
      <c r="N3" s="339"/>
      <c r="O3" s="339"/>
      <c r="P3" s="339"/>
      <c r="Q3" s="339"/>
      <c r="R3" s="339"/>
      <c r="S3" s="339"/>
      <c r="T3" s="339"/>
    </row>
    <row r="4" spans="1:23" x14ac:dyDescent="0.25">
      <c r="A4" s="37"/>
      <c r="B4" s="39"/>
      <c r="C4" s="39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  <c r="Q4" s="39"/>
      <c r="R4" s="39"/>
      <c r="S4" s="39"/>
      <c r="T4" s="39"/>
    </row>
    <row r="5" spans="1:23" ht="18.75" x14ac:dyDescent="0.3">
      <c r="A5" s="340" t="s">
        <v>208</v>
      </c>
      <c r="B5" s="340"/>
      <c r="C5" s="340"/>
      <c r="D5" s="340"/>
      <c r="E5" s="340"/>
      <c r="F5" s="340"/>
      <c r="G5" s="340"/>
      <c r="H5" s="340"/>
      <c r="I5" s="340"/>
      <c r="J5" s="340"/>
      <c r="K5" s="340"/>
      <c r="L5" s="340"/>
      <c r="M5" s="340"/>
      <c r="N5" s="340"/>
      <c r="O5" s="340"/>
      <c r="P5" s="340"/>
      <c r="Q5" s="340"/>
      <c r="R5" s="340"/>
      <c r="S5" s="340"/>
      <c r="T5" s="340"/>
      <c r="U5" s="340"/>
      <c r="V5" s="340"/>
      <c r="W5" s="340"/>
    </row>
    <row r="7" spans="1:23" ht="18.75" x14ac:dyDescent="0.3">
      <c r="A7" s="340" t="s">
        <v>129</v>
      </c>
      <c r="B7" s="340"/>
      <c r="C7" s="340"/>
      <c r="D7" s="340"/>
      <c r="E7" s="340"/>
      <c r="F7" s="340"/>
      <c r="G7" s="340"/>
      <c r="H7" s="340"/>
      <c r="I7" s="340"/>
      <c r="J7" s="340"/>
      <c r="K7" s="340"/>
      <c r="L7" s="340"/>
      <c r="M7" s="340"/>
      <c r="N7" s="340"/>
      <c r="O7" s="340"/>
      <c r="P7" s="340"/>
    </row>
    <row r="8" spans="1:23" ht="15.75" thickBot="1" x14ac:dyDescent="0.3">
      <c r="B8" s="23"/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</row>
    <row r="9" spans="1:23" ht="23.25" thickBot="1" x14ac:dyDescent="0.3">
      <c r="B9" s="63"/>
      <c r="F9" s="342" t="s">
        <v>101</v>
      </c>
      <c r="G9" s="343"/>
      <c r="H9" s="65" t="s">
        <v>5</v>
      </c>
      <c r="I9" s="65" t="s">
        <v>6</v>
      </c>
      <c r="J9" s="65" t="s">
        <v>7</v>
      </c>
      <c r="K9" s="65" t="s">
        <v>8</v>
      </c>
      <c r="L9" s="65" t="s">
        <v>86</v>
      </c>
      <c r="M9" s="65" t="s">
        <v>85</v>
      </c>
      <c r="N9" s="65" t="s">
        <v>84</v>
      </c>
      <c r="O9" s="65" t="s">
        <v>83</v>
      </c>
      <c r="P9" s="65" t="s">
        <v>213</v>
      </c>
      <c r="Q9" s="64"/>
    </row>
    <row r="10" spans="1:23" ht="35.25" customHeight="1" thickBot="1" x14ac:dyDescent="0.3">
      <c r="B10" s="63"/>
      <c r="F10" s="447" t="s">
        <v>102</v>
      </c>
      <c r="G10" s="448"/>
      <c r="H10" s="66">
        <v>11</v>
      </c>
      <c r="I10" s="66">
        <v>22</v>
      </c>
      <c r="J10" s="66">
        <v>22</v>
      </c>
      <c r="K10" s="66">
        <v>22</v>
      </c>
      <c r="L10" s="66">
        <v>20</v>
      </c>
      <c r="M10" s="66">
        <v>19</v>
      </c>
      <c r="N10" s="145">
        <v>20</v>
      </c>
      <c r="O10" s="66">
        <v>23</v>
      </c>
      <c r="P10" s="66">
        <f>SUM(H10:O10)</f>
        <v>159</v>
      </c>
      <c r="Q10" s="64"/>
    </row>
    <row r="11" spans="1:23" ht="36" customHeight="1" thickBot="1" x14ac:dyDescent="0.3">
      <c r="B11" s="63"/>
      <c r="F11" s="449" t="s">
        <v>135</v>
      </c>
      <c r="G11" s="450"/>
      <c r="H11" s="70">
        <v>7</v>
      </c>
      <c r="I11" s="70">
        <v>13</v>
      </c>
      <c r="J11" s="70">
        <v>13</v>
      </c>
      <c r="K11" s="70">
        <v>13</v>
      </c>
      <c r="L11" s="70">
        <v>12</v>
      </c>
      <c r="M11" s="70">
        <v>12</v>
      </c>
      <c r="N11" s="70">
        <v>11</v>
      </c>
      <c r="O11" s="70">
        <v>14</v>
      </c>
      <c r="P11" s="66">
        <f>SUM(H11:O11)</f>
        <v>95</v>
      </c>
      <c r="Q11" s="64"/>
    </row>
    <row r="12" spans="1:23" ht="23.25" customHeight="1" x14ac:dyDescent="0.25">
      <c r="F12" s="451" t="s">
        <v>104</v>
      </c>
      <c r="G12" s="452"/>
      <c r="H12" s="69">
        <v>4</v>
      </c>
      <c r="I12" s="69">
        <v>9</v>
      </c>
      <c r="J12" s="69">
        <v>9</v>
      </c>
      <c r="K12" s="69">
        <v>9</v>
      </c>
      <c r="L12" s="69">
        <v>8</v>
      </c>
      <c r="M12" s="69">
        <v>7</v>
      </c>
      <c r="N12" s="69">
        <v>9</v>
      </c>
      <c r="O12" s="69">
        <v>9</v>
      </c>
      <c r="P12" s="68">
        <f>SUM(H12:O12)</f>
        <v>64</v>
      </c>
      <c r="Q12" s="64"/>
    </row>
    <row r="15" spans="1:23" ht="36" x14ac:dyDescent="0.25">
      <c r="A15" s="29" t="s">
        <v>76</v>
      </c>
      <c r="B15" s="211" t="s">
        <v>0</v>
      </c>
      <c r="C15" s="29" t="s">
        <v>1</v>
      </c>
      <c r="D15" s="76" t="s">
        <v>2</v>
      </c>
      <c r="E15" s="76" t="s">
        <v>3</v>
      </c>
      <c r="F15" s="76" t="s">
        <v>4</v>
      </c>
      <c r="G15" s="24"/>
      <c r="H15" s="59" t="s">
        <v>5</v>
      </c>
      <c r="I15" s="59" t="s">
        <v>6</v>
      </c>
      <c r="J15" s="59" t="s">
        <v>7</v>
      </c>
      <c r="K15" s="59" t="s">
        <v>8</v>
      </c>
      <c r="L15" s="59" t="s">
        <v>86</v>
      </c>
      <c r="M15" s="59" t="s">
        <v>85</v>
      </c>
      <c r="N15" s="59" t="s">
        <v>84</v>
      </c>
      <c r="O15" s="59" t="s">
        <v>83</v>
      </c>
      <c r="P15" s="114" t="s">
        <v>95</v>
      </c>
    </row>
    <row r="16" spans="1:23" x14ac:dyDescent="0.25">
      <c r="A16" s="373">
        <v>1</v>
      </c>
      <c r="B16" s="373" t="s">
        <v>130</v>
      </c>
      <c r="C16" s="52" t="s">
        <v>13</v>
      </c>
      <c r="D16" s="4"/>
      <c r="E16" s="4"/>
      <c r="F16" s="4"/>
      <c r="G16" s="77"/>
      <c r="H16" s="6"/>
      <c r="I16" s="6"/>
      <c r="J16" s="6"/>
      <c r="K16" s="6"/>
      <c r="L16" s="6"/>
      <c r="M16" s="6"/>
      <c r="N16" s="6"/>
      <c r="O16" s="6"/>
      <c r="P16" s="5"/>
    </row>
    <row r="17" spans="1:16" x14ac:dyDescent="0.25">
      <c r="A17" s="360"/>
      <c r="B17" s="360"/>
      <c r="C17" s="3" t="s">
        <v>18</v>
      </c>
      <c r="D17" s="3">
        <v>1</v>
      </c>
      <c r="E17" s="3">
        <v>5</v>
      </c>
      <c r="F17" s="3">
        <f>D17*E17</f>
        <v>5</v>
      </c>
      <c r="G17" s="122"/>
      <c r="H17" s="178">
        <f t="shared" ref="H17:O17" si="0">$F$17*H10</f>
        <v>55</v>
      </c>
      <c r="I17" s="178">
        <f t="shared" si="0"/>
        <v>110</v>
      </c>
      <c r="J17" s="178">
        <f t="shared" si="0"/>
        <v>110</v>
      </c>
      <c r="K17" s="178">
        <f t="shared" si="0"/>
        <v>110</v>
      </c>
      <c r="L17" s="178">
        <f t="shared" si="0"/>
        <v>100</v>
      </c>
      <c r="M17" s="178">
        <f t="shared" si="0"/>
        <v>95</v>
      </c>
      <c r="N17" s="178">
        <f t="shared" si="0"/>
        <v>100</v>
      </c>
      <c r="O17" s="178">
        <f t="shared" si="0"/>
        <v>115</v>
      </c>
      <c r="P17" s="294">
        <f>SUM(H17:O17)</f>
        <v>795</v>
      </c>
    </row>
    <row r="18" spans="1:16" x14ac:dyDescent="0.25">
      <c r="A18" s="360"/>
      <c r="B18" s="361"/>
      <c r="C18" s="215"/>
      <c r="D18" s="3"/>
      <c r="E18" s="3"/>
      <c r="F18" s="3"/>
      <c r="G18" s="122"/>
      <c r="H18" s="299"/>
      <c r="I18" s="299"/>
      <c r="J18" s="299"/>
      <c r="K18" s="299"/>
      <c r="L18" s="299"/>
      <c r="M18" s="299"/>
      <c r="N18" s="299"/>
      <c r="O18" s="299"/>
      <c r="P18" s="222"/>
    </row>
    <row r="19" spans="1:16" x14ac:dyDescent="0.25">
      <c r="A19" s="373">
        <v>2</v>
      </c>
      <c r="B19" s="373" t="s">
        <v>131</v>
      </c>
      <c r="C19" s="55" t="s">
        <v>160</v>
      </c>
      <c r="D19" s="3"/>
      <c r="E19" s="3"/>
      <c r="F19" s="3"/>
      <c r="G19" s="122"/>
      <c r="H19" s="171"/>
      <c r="I19" s="171"/>
      <c r="J19" s="171"/>
      <c r="K19" s="171"/>
      <c r="L19" s="171"/>
      <c r="M19" s="171"/>
      <c r="N19" s="171"/>
      <c r="O19" s="171"/>
      <c r="P19" s="222"/>
    </row>
    <row r="20" spans="1:16" x14ac:dyDescent="0.25">
      <c r="A20" s="436"/>
      <c r="B20" s="436"/>
      <c r="C20" s="215" t="s">
        <v>19</v>
      </c>
      <c r="D20" s="3">
        <v>1</v>
      </c>
      <c r="E20" s="3">
        <v>3</v>
      </c>
      <c r="F20" s="3">
        <f>D20*E20</f>
        <v>3</v>
      </c>
      <c r="G20" s="122"/>
      <c r="H20" s="60">
        <f t="shared" ref="H20:O20" si="1">$F$20*H12</f>
        <v>12</v>
      </c>
      <c r="I20" s="60">
        <f t="shared" si="1"/>
        <v>27</v>
      </c>
      <c r="J20" s="60">
        <f t="shared" si="1"/>
        <v>27</v>
      </c>
      <c r="K20" s="60">
        <f t="shared" si="1"/>
        <v>27</v>
      </c>
      <c r="L20" s="60">
        <f t="shared" si="1"/>
        <v>24</v>
      </c>
      <c r="M20" s="60">
        <f t="shared" si="1"/>
        <v>21</v>
      </c>
      <c r="N20" s="60">
        <f t="shared" si="1"/>
        <v>27</v>
      </c>
      <c r="O20" s="60">
        <f t="shared" si="1"/>
        <v>27</v>
      </c>
      <c r="P20" s="222">
        <f>SUM(H20:O20)</f>
        <v>192</v>
      </c>
    </row>
    <row r="21" spans="1:16" x14ac:dyDescent="0.25">
      <c r="A21" s="221"/>
      <c r="B21" s="220"/>
      <c r="C21" s="215"/>
      <c r="D21" s="3"/>
      <c r="E21" s="3"/>
      <c r="F21" s="3"/>
      <c r="G21" s="122"/>
      <c r="H21" s="171"/>
      <c r="I21" s="171"/>
      <c r="J21" s="171"/>
      <c r="K21" s="171"/>
      <c r="L21" s="171"/>
      <c r="M21" s="171"/>
      <c r="N21" s="437" t="s">
        <v>137</v>
      </c>
      <c r="O21" s="438"/>
      <c r="P21" s="222">
        <f>SUM(P17:P20)</f>
        <v>987</v>
      </c>
    </row>
    <row r="22" spans="1:16" ht="36" x14ac:dyDescent="0.25">
      <c r="A22" s="304" t="s">
        <v>76</v>
      </c>
      <c r="B22" s="305" t="s">
        <v>79</v>
      </c>
      <c r="C22" s="304" t="s">
        <v>1</v>
      </c>
      <c r="D22" s="306" t="s">
        <v>2</v>
      </c>
      <c r="E22" s="306" t="s">
        <v>3</v>
      </c>
      <c r="F22" s="306" t="s">
        <v>4</v>
      </c>
      <c r="G22" s="306"/>
      <c r="H22" s="307" t="s">
        <v>5</v>
      </c>
      <c r="I22" s="307" t="s">
        <v>6</v>
      </c>
      <c r="J22" s="307" t="s">
        <v>7</v>
      </c>
      <c r="K22" s="307" t="s">
        <v>8</v>
      </c>
      <c r="L22" s="307" t="s">
        <v>86</v>
      </c>
      <c r="M22" s="307" t="s">
        <v>85</v>
      </c>
      <c r="N22" s="307" t="s">
        <v>84</v>
      </c>
      <c r="O22" s="307" t="s">
        <v>83</v>
      </c>
      <c r="P22" s="308" t="s">
        <v>95</v>
      </c>
    </row>
    <row r="23" spans="1:16" ht="23.25" x14ac:dyDescent="0.25">
      <c r="A23" s="325">
        <v>3</v>
      </c>
      <c r="B23" s="323" t="s">
        <v>198</v>
      </c>
      <c r="C23" s="302" t="s">
        <v>25</v>
      </c>
      <c r="D23" s="3"/>
      <c r="E23" s="3"/>
      <c r="F23" s="3"/>
      <c r="G23" s="122"/>
      <c r="H23" s="3"/>
      <c r="I23" s="3"/>
      <c r="J23" s="3"/>
      <c r="K23" s="3"/>
      <c r="L23" s="3"/>
      <c r="M23" s="3"/>
      <c r="N23" s="3"/>
      <c r="O23" s="3"/>
      <c r="P23" s="160"/>
    </row>
    <row r="24" spans="1:16" x14ac:dyDescent="0.25">
      <c r="A24" s="373"/>
      <c r="B24" s="358"/>
      <c r="C24" s="1" t="s">
        <v>34</v>
      </c>
      <c r="D24" s="1">
        <v>1</v>
      </c>
      <c r="E24" s="1">
        <v>2</v>
      </c>
      <c r="F24" s="1">
        <v>8</v>
      </c>
      <c r="G24" s="172"/>
      <c r="H24" s="301">
        <f t="shared" ref="H24:O24" si="2">$F$24*H11</f>
        <v>56</v>
      </c>
      <c r="I24" s="301">
        <f t="shared" si="2"/>
        <v>104</v>
      </c>
      <c r="J24" s="301">
        <f t="shared" si="2"/>
        <v>104</v>
      </c>
      <c r="K24" s="301">
        <f t="shared" si="2"/>
        <v>104</v>
      </c>
      <c r="L24" s="301">
        <f t="shared" si="2"/>
        <v>96</v>
      </c>
      <c r="M24" s="301">
        <f t="shared" si="2"/>
        <v>96</v>
      </c>
      <c r="N24" s="301">
        <f t="shared" si="2"/>
        <v>88</v>
      </c>
      <c r="O24" s="301">
        <f t="shared" si="2"/>
        <v>112</v>
      </c>
      <c r="P24" s="295">
        <f>SUM(H24:O24)</f>
        <v>760</v>
      </c>
    </row>
    <row r="25" spans="1:16" x14ac:dyDescent="0.25">
      <c r="A25" s="5"/>
      <c r="B25" s="168"/>
      <c r="C25" s="3"/>
      <c r="D25" s="3"/>
      <c r="E25" s="3"/>
      <c r="F25" s="3"/>
      <c r="G25" s="26"/>
      <c r="H25" s="3"/>
      <c r="I25" s="3"/>
      <c r="J25" s="3"/>
      <c r="K25" s="3"/>
      <c r="L25" s="3"/>
      <c r="M25" s="3"/>
      <c r="N25" s="443" t="s">
        <v>200</v>
      </c>
      <c r="O25" s="444"/>
      <c r="P25" s="298">
        <f>SUM(P24)</f>
        <v>760</v>
      </c>
    </row>
    <row r="26" spans="1:16" ht="36" x14ac:dyDescent="0.25">
      <c r="A26" s="101" t="s">
        <v>76</v>
      </c>
      <c r="B26" s="303" t="s">
        <v>71</v>
      </c>
      <c r="C26" s="101" t="s">
        <v>1</v>
      </c>
      <c r="D26" s="102" t="s">
        <v>2</v>
      </c>
      <c r="E26" s="102" t="s">
        <v>3</v>
      </c>
      <c r="F26" s="102" t="s">
        <v>4</v>
      </c>
      <c r="G26" s="102"/>
      <c r="H26" s="60" t="s">
        <v>5</v>
      </c>
      <c r="I26" s="60" t="s">
        <v>6</v>
      </c>
      <c r="J26" s="60" t="s">
        <v>7</v>
      </c>
      <c r="K26" s="60" t="s">
        <v>8</v>
      </c>
      <c r="L26" s="60" t="s">
        <v>86</v>
      </c>
      <c r="M26" s="60" t="s">
        <v>85</v>
      </c>
      <c r="N26" s="60" t="s">
        <v>84</v>
      </c>
      <c r="O26" s="60" t="s">
        <v>83</v>
      </c>
      <c r="P26" s="103" t="s">
        <v>95</v>
      </c>
    </row>
    <row r="27" spans="1:16" x14ac:dyDescent="0.25">
      <c r="A27" s="325">
        <v>3</v>
      </c>
      <c r="B27" s="323" t="s">
        <v>199</v>
      </c>
      <c r="C27" s="54" t="s">
        <v>160</v>
      </c>
      <c r="D27" s="3"/>
      <c r="E27" s="3"/>
      <c r="F27" s="3"/>
      <c r="G27" s="122"/>
      <c r="H27" s="3"/>
      <c r="I27" s="3"/>
      <c r="J27" s="3"/>
      <c r="K27" s="3"/>
      <c r="L27" s="3"/>
      <c r="M27" s="3"/>
      <c r="N27" s="3"/>
      <c r="O27" s="3"/>
      <c r="P27" s="160"/>
    </row>
    <row r="28" spans="1:16" x14ac:dyDescent="0.25">
      <c r="A28" s="373"/>
      <c r="B28" s="358"/>
      <c r="C28" s="1" t="s">
        <v>34</v>
      </c>
      <c r="D28" s="1">
        <v>1</v>
      </c>
      <c r="E28" s="1">
        <v>2</v>
      </c>
      <c r="F28" s="1">
        <v>8</v>
      </c>
      <c r="G28" s="172"/>
      <c r="H28" s="300">
        <f t="shared" ref="H28:O28" si="3">$F$28*H12</f>
        <v>32</v>
      </c>
      <c r="I28" s="300">
        <f t="shared" si="3"/>
        <v>72</v>
      </c>
      <c r="J28" s="300">
        <f t="shared" si="3"/>
        <v>72</v>
      </c>
      <c r="K28" s="300">
        <f t="shared" si="3"/>
        <v>72</v>
      </c>
      <c r="L28" s="300">
        <f t="shared" si="3"/>
        <v>64</v>
      </c>
      <c r="M28" s="300">
        <f t="shared" si="3"/>
        <v>56</v>
      </c>
      <c r="N28" s="300">
        <f t="shared" si="3"/>
        <v>72</v>
      </c>
      <c r="O28" s="300">
        <f t="shared" si="3"/>
        <v>72</v>
      </c>
      <c r="P28" s="295">
        <f>SUM(H28:O28)</f>
        <v>512</v>
      </c>
    </row>
    <row r="29" spans="1:16" x14ac:dyDescent="0.25">
      <c r="A29" s="5"/>
      <c r="B29" s="168"/>
      <c r="C29" s="3"/>
      <c r="D29" s="3"/>
      <c r="E29" s="3"/>
      <c r="F29" s="3"/>
      <c r="G29" s="26"/>
      <c r="H29" s="3"/>
      <c r="I29" s="3"/>
      <c r="J29" s="3"/>
      <c r="K29" s="3"/>
      <c r="L29" s="3"/>
      <c r="M29" s="3"/>
      <c r="N29" s="445" t="s">
        <v>201</v>
      </c>
      <c r="O29" s="446"/>
      <c r="P29" s="298">
        <f>SUM(P28)</f>
        <v>512</v>
      </c>
    </row>
    <row r="30" spans="1:16" ht="36" x14ac:dyDescent="0.25">
      <c r="A30" s="135" t="s">
        <v>76</v>
      </c>
      <c r="B30" s="210" t="s">
        <v>89</v>
      </c>
      <c r="C30" s="135" t="s">
        <v>1</v>
      </c>
      <c r="D30" s="136" t="s">
        <v>2</v>
      </c>
      <c r="E30" s="136" t="s">
        <v>3</v>
      </c>
      <c r="F30" s="136" t="s">
        <v>4</v>
      </c>
      <c r="G30" s="24"/>
      <c r="H30" s="96" t="s">
        <v>5</v>
      </c>
      <c r="I30" s="96" t="s">
        <v>6</v>
      </c>
      <c r="J30" s="96" t="s">
        <v>7</v>
      </c>
      <c r="K30" s="96" t="s">
        <v>8</v>
      </c>
      <c r="L30" s="96" t="s">
        <v>86</v>
      </c>
      <c r="M30" s="96" t="s">
        <v>85</v>
      </c>
      <c r="N30" s="96" t="s">
        <v>84</v>
      </c>
      <c r="O30" s="96" t="s">
        <v>83</v>
      </c>
      <c r="P30" s="137" t="s">
        <v>95</v>
      </c>
    </row>
    <row r="31" spans="1:16" x14ac:dyDescent="0.25">
      <c r="A31" s="325">
        <v>3</v>
      </c>
      <c r="B31" s="323" t="s">
        <v>132</v>
      </c>
      <c r="C31" s="52" t="s">
        <v>13</v>
      </c>
      <c r="D31" s="3"/>
      <c r="E31" s="3"/>
      <c r="F31" s="3"/>
      <c r="G31" s="122"/>
      <c r="H31" s="3"/>
      <c r="I31" s="3"/>
      <c r="J31" s="3"/>
      <c r="K31" s="3"/>
      <c r="L31" s="3"/>
      <c r="M31" s="3"/>
      <c r="N31" s="3"/>
      <c r="O31" s="3"/>
      <c r="P31" s="160"/>
    </row>
    <row r="32" spans="1:16" x14ac:dyDescent="0.25">
      <c r="A32" s="373"/>
      <c r="B32" s="358"/>
      <c r="C32" s="1" t="s">
        <v>77</v>
      </c>
      <c r="D32" s="1">
        <v>1</v>
      </c>
      <c r="E32" s="1">
        <v>8</v>
      </c>
      <c r="F32" s="1">
        <v>8</v>
      </c>
      <c r="G32" s="172"/>
      <c r="H32" s="181">
        <f t="shared" ref="H32:O32" si="4">$F$32*H10</f>
        <v>88</v>
      </c>
      <c r="I32" s="181">
        <f t="shared" si="4"/>
        <v>176</v>
      </c>
      <c r="J32" s="181">
        <f t="shared" si="4"/>
        <v>176</v>
      </c>
      <c r="K32" s="181">
        <f t="shared" si="4"/>
        <v>176</v>
      </c>
      <c r="L32" s="181">
        <f t="shared" si="4"/>
        <v>160</v>
      </c>
      <c r="M32" s="181">
        <f t="shared" si="4"/>
        <v>152</v>
      </c>
      <c r="N32" s="181">
        <f t="shared" si="4"/>
        <v>160</v>
      </c>
      <c r="O32" s="181">
        <f t="shared" si="4"/>
        <v>184</v>
      </c>
      <c r="P32" s="295">
        <f>SUM(H32:O32)</f>
        <v>1272</v>
      </c>
    </row>
    <row r="33" spans="1:16" x14ac:dyDescent="0.25">
      <c r="A33" s="5"/>
      <c r="B33" s="168"/>
      <c r="C33" s="3"/>
      <c r="D33" s="3"/>
      <c r="E33" s="3"/>
      <c r="F33" s="3"/>
      <c r="G33" s="26"/>
      <c r="H33" s="3"/>
      <c r="I33" s="3"/>
      <c r="J33" s="3"/>
      <c r="K33" s="3"/>
      <c r="L33" s="3"/>
      <c r="M33" s="3"/>
      <c r="N33" s="439" t="s">
        <v>138</v>
      </c>
      <c r="O33" s="440"/>
      <c r="P33" s="219">
        <f>SUM(P32)</f>
        <v>1272</v>
      </c>
    </row>
    <row r="34" spans="1:16" x14ac:dyDescent="0.25">
      <c r="A34" s="19"/>
      <c r="B34" s="216"/>
      <c r="C34" s="216"/>
      <c r="D34" s="3"/>
      <c r="E34" s="3"/>
      <c r="F34" s="3"/>
      <c r="G34" s="26"/>
      <c r="H34" s="3"/>
      <c r="I34" s="3"/>
      <c r="J34" s="3"/>
      <c r="K34" s="3"/>
      <c r="L34" s="3"/>
      <c r="M34" s="3"/>
      <c r="N34" s="441" t="s">
        <v>139</v>
      </c>
      <c r="O34" s="442"/>
      <c r="P34" s="219">
        <f>P21+P33</f>
        <v>2259</v>
      </c>
    </row>
    <row r="35" spans="1:16" x14ac:dyDescent="0.25">
      <c r="A35" s="43"/>
      <c r="B35" s="16"/>
      <c r="C35" s="16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218"/>
    </row>
    <row r="36" spans="1:16" x14ac:dyDescent="0.25">
      <c r="A36" s="43"/>
      <c r="B36" s="16"/>
      <c r="C36" s="16"/>
      <c r="D36" s="14"/>
      <c r="E36" s="14"/>
      <c r="F36" s="14"/>
      <c r="G36" s="14"/>
      <c r="H36" s="241">
        <f t="shared" ref="H36:O36" si="5">H17+H24+H20+H32+H28</f>
        <v>243</v>
      </c>
      <c r="I36" s="241">
        <f t="shared" si="5"/>
        <v>489</v>
      </c>
      <c r="J36" s="241">
        <f t="shared" si="5"/>
        <v>489</v>
      </c>
      <c r="K36" s="241">
        <f t="shared" si="5"/>
        <v>489</v>
      </c>
      <c r="L36" s="241">
        <f t="shared" si="5"/>
        <v>444</v>
      </c>
      <c r="M36" s="241">
        <f t="shared" si="5"/>
        <v>420</v>
      </c>
      <c r="N36" s="241">
        <f t="shared" si="5"/>
        <v>447</v>
      </c>
      <c r="O36" s="241">
        <f t="shared" si="5"/>
        <v>510</v>
      </c>
      <c r="P36" s="226"/>
    </row>
    <row r="37" spans="1:16" x14ac:dyDescent="0.25">
      <c r="A37" s="43"/>
      <c r="B37" s="16"/>
      <c r="C37" s="16"/>
      <c r="D37" s="14"/>
      <c r="E37" s="14"/>
      <c r="F37" s="14"/>
      <c r="G37" s="14"/>
      <c r="H37" s="226"/>
    </row>
    <row r="38" spans="1:16" x14ac:dyDescent="0.25">
      <c r="A38" s="43"/>
      <c r="B38" s="16"/>
      <c r="C38" s="16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226"/>
    </row>
    <row r="39" spans="1:16" x14ac:dyDescent="0.25">
      <c r="A39" s="43"/>
      <c r="B39" s="16"/>
      <c r="C39" s="16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218"/>
    </row>
    <row r="42" spans="1:16" ht="44.25" customHeight="1" x14ac:dyDescent="0.35">
      <c r="E42" s="399" t="s">
        <v>129</v>
      </c>
      <c r="F42" s="400"/>
      <c r="G42" s="400"/>
      <c r="H42" s="400"/>
      <c r="I42" s="401"/>
      <c r="J42" s="14"/>
    </row>
    <row r="43" spans="1:16" x14ac:dyDescent="0.25">
      <c r="E43" s="14"/>
      <c r="F43" s="14"/>
      <c r="G43" s="14"/>
      <c r="H43" s="14"/>
      <c r="I43" s="14"/>
      <c r="J43" s="14"/>
      <c r="K43" s="14"/>
      <c r="L43" s="14"/>
      <c r="M43" s="14"/>
      <c r="N43" s="14"/>
    </row>
    <row r="44" spans="1:16" ht="31.5" x14ac:dyDescent="0.25">
      <c r="E44" s="274" t="s">
        <v>91</v>
      </c>
      <c r="F44" s="275"/>
      <c r="G44" s="275"/>
      <c r="H44" s="262" t="s">
        <v>2</v>
      </c>
      <c r="I44" s="217" t="s">
        <v>96</v>
      </c>
    </row>
    <row r="45" spans="1:16" ht="27" customHeight="1" x14ac:dyDescent="0.25">
      <c r="E45" s="284" t="s">
        <v>107</v>
      </c>
      <c r="F45" s="285"/>
      <c r="G45" s="285"/>
      <c r="H45" s="229">
        <f>D17+D18+D20</f>
        <v>2</v>
      </c>
      <c r="I45" s="82">
        <f>P21</f>
        <v>987</v>
      </c>
    </row>
    <row r="46" spans="1:16" ht="27" customHeight="1" x14ac:dyDescent="0.25">
      <c r="E46" s="309" t="s">
        <v>79</v>
      </c>
      <c r="F46" s="310"/>
      <c r="G46" s="310"/>
      <c r="H46" s="298">
        <f>D24</f>
        <v>1</v>
      </c>
      <c r="I46" s="82">
        <f>P25</f>
        <v>760</v>
      </c>
    </row>
    <row r="47" spans="1:16" ht="27" customHeight="1" x14ac:dyDescent="0.25">
      <c r="E47" s="288" t="s">
        <v>71</v>
      </c>
      <c r="F47" s="289"/>
      <c r="G47" s="289"/>
      <c r="H47" s="298">
        <f>D28</f>
        <v>1</v>
      </c>
      <c r="I47" s="82">
        <f>P29</f>
        <v>512</v>
      </c>
    </row>
    <row r="48" spans="1:16" ht="27" customHeight="1" x14ac:dyDescent="0.25">
      <c r="E48" s="286" t="s">
        <v>89</v>
      </c>
      <c r="F48" s="287"/>
      <c r="G48" s="287"/>
      <c r="H48" s="229">
        <f>D32</f>
        <v>1</v>
      </c>
      <c r="I48" s="82">
        <f>P33</f>
        <v>1272</v>
      </c>
    </row>
    <row r="49" spans="5:10" ht="27.75" customHeight="1" x14ac:dyDescent="0.25">
      <c r="E49" s="282" t="s">
        <v>133</v>
      </c>
      <c r="F49" s="283"/>
      <c r="G49" s="283"/>
      <c r="H49" s="229">
        <f>SUM(H45:H48)</f>
        <v>5</v>
      </c>
      <c r="I49" s="170">
        <f>SUM(I45:I48)</f>
        <v>3531</v>
      </c>
    </row>
    <row r="52" spans="5:10" x14ac:dyDescent="0.25">
      <c r="E52" s="349"/>
      <c r="F52" s="349"/>
      <c r="G52" s="349"/>
      <c r="H52" s="349"/>
      <c r="I52" s="349"/>
      <c r="J52" s="349"/>
    </row>
  </sheetData>
  <mergeCells count="26">
    <mergeCell ref="A19:A20"/>
    <mergeCell ref="B19:B20"/>
    <mergeCell ref="E42:I42"/>
    <mergeCell ref="F9:G9"/>
    <mergeCell ref="A1:T1"/>
    <mergeCell ref="A2:T2"/>
    <mergeCell ref="A3:T3"/>
    <mergeCell ref="A7:P7"/>
    <mergeCell ref="A5:W5"/>
    <mergeCell ref="F10:G10"/>
    <mergeCell ref="F11:G11"/>
    <mergeCell ref="F12:G12"/>
    <mergeCell ref="A16:A18"/>
    <mergeCell ref="B16:B18"/>
    <mergeCell ref="E52:J52"/>
    <mergeCell ref="N21:O21"/>
    <mergeCell ref="A31:A32"/>
    <mergeCell ref="B31:B32"/>
    <mergeCell ref="N33:O33"/>
    <mergeCell ref="N34:O34"/>
    <mergeCell ref="A23:A24"/>
    <mergeCell ref="B23:B24"/>
    <mergeCell ref="N25:O25"/>
    <mergeCell ref="A27:A28"/>
    <mergeCell ref="B27:B28"/>
    <mergeCell ref="N29:O29"/>
  </mergeCells>
  <pageMargins left="0.70866141732283472" right="0.70866141732283472" top="0.74803149606299213" bottom="0.74803149606299213" header="0.31496062992125984" footer="0.31496062992125984"/>
  <pageSetup paperSize="5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SEC RETARIA GRAL DE GOBIERNO</vt:lpstr>
      <vt:lpstr>OFICIALIA MAYOR</vt:lpstr>
      <vt:lpstr>SECRETARIA DE HACIENDA </vt:lpstr>
      <vt:lpstr>SECRETARIA DE ECONOMIA</vt:lpstr>
      <vt:lpstr>SECRETARIA DE INCLUSION </vt:lpstr>
      <vt:lpstr>SECRETARIA DEL TRABAJO</vt:lpstr>
      <vt:lpstr>SECRETARIA DEL CAMPO</vt:lpstr>
      <vt:lpstr>SECRETARIA DE INTEGRACION </vt:lpstr>
      <vt:lpstr>'SECRETARIA DE INTEGRACION '!Área_de_impresión</vt:lpstr>
      <vt:lpstr>'SECRETARIA DEL CAMPO'!Área_de_impresión</vt:lpstr>
      <vt:lpstr>'SECRETARIA DEL TRABAJO'!Área_de_impresión</vt:lpstr>
      <vt:lpstr>'SECRETARIA DE HACIENDA 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Grecia Tamayo</cp:lastModifiedBy>
  <cp:lastPrinted>2021-02-26T17:57:53Z</cp:lastPrinted>
  <dcterms:created xsi:type="dcterms:W3CDTF">2020-01-17T16:20:06Z</dcterms:created>
  <dcterms:modified xsi:type="dcterms:W3CDTF">2021-04-28T21:11:48Z</dcterms:modified>
</cp:coreProperties>
</file>