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iano\Desktop\PROCEDIMIENTOS\2023\01 LICITACIONES\32065001-015-2023 SERVICIO LIMPIEZA\"/>
    </mc:Choice>
  </mc:AlternateContent>
  <bookViews>
    <workbookView xWindow="0" yWindow="0" windowWidth="28800" windowHeight="12435" tabRatio="884"/>
  </bookViews>
  <sheets>
    <sheet name="S.H." sheetId="4" r:id="rId1"/>
    <sheet name="S.S.C." sheetId="17" r:id="rId2"/>
    <sheet name="RESUMEN DETALLADO DE CONTRATO" sheetId="26" r:id="rId3"/>
  </sheets>
  <definedNames>
    <definedName name="_xlnm.Print_Area" localSheetId="2">'RESUMEN DETALLADO DE CONTRATO'!$A$1:$F$19</definedName>
    <definedName name="_xlnm.Print_Area" localSheetId="0">S.H.!$B$1:$T$83</definedName>
    <definedName name="_xlnm.Print_Titles" localSheetId="0">S.H.!$1:$3</definedName>
  </definedNames>
  <calcPr calcId="152511"/>
</workbook>
</file>

<file path=xl/calcChain.xml><?xml version="1.0" encoding="utf-8"?>
<calcChain xmlns="http://schemas.openxmlformats.org/spreadsheetml/2006/main">
  <c r="S47" i="17" l="1"/>
  <c r="S53" i="17"/>
  <c r="S55" i="17"/>
  <c r="G53" i="17"/>
  <c r="E48" i="17"/>
  <c r="G47" i="17"/>
  <c r="S29" i="17"/>
  <c r="S30" i="17"/>
  <c r="G29" i="17"/>
  <c r="G28" i="17"/>
  <c r="S18" i="17"/>
  <c r="E56" i="17" l="1"/>
  <c r="G23" i="17"/>
  <c r="Q23" i="17" s="1"/>
  <c r="I23" i="17"/>
  <c r="J22" i="17"/>
  <c r="K22" i="17"/>
  <c r="L22" i="17"/>
  <c r="M22" i="17"/>
  <c r="N22" i="17"/>
  <c r="O22" i="17"/>
  <c r="P22" i="17"/>
  <c r="Q22" i="17"/>
  <c r="I22" i="17"/>
  <c r="E24" i="17"/>
  <c r="S22" i="17" l="1"/>
  <c r="J23" i="17"/>
  <c r="K23" i="17"/>
  <c r="L23" i="17"/>
  <c r="M23" i="17"/>
  <c r="N23" i="17"/>
  <c r="O23" i="17"/>
  <c r="P23" i="17"/>
  <c r="F83" i="4"/>
  <c r="D11" i="26" s="1"/>
  <c r="F71" i="4"/>
  <c r="D10" i="26" s="1"/>
  <c r="F58" i="4"/>
  <c r="S23" i="17" l="1"/>
  <c r="S11" i="17"/>
  <c r="S10" i="17"/>
  <c r="S9" i="17"/>
  <c r="S8" i="17"/>
  <c r="T12" i="4"/>
  <c r="T11" i="4"/>
  <c r="T10" i="4"/>
  <c r="T9" i="4"/>
  <c r="D16" i="26" l="1"/>
  <c r="D15" i="26"/>
  <c r="E42" i="17"/>
  <c r="E35" i="17"/>
  <c r="D13" i="26" s="1"/>
  <c r="D12" i="26"/>
  <c r="G54" i="17"/>
  <c r="Q54" i="17" s="1"/>
  <c r="D14" i="26" l="1"/>
  <c r="E57" i="17"/>
  <c r="K54" i="17"/>
  <c r="M54" i="17"/>
  <c r="N54" i="17"/>
  <c r="L54" i="17"/>
  <c r="O54" i="17"/>
  <c r="P54" i="17"/>
  <c r="I54" i="17"/>
  <c r="J54" i="17"/>
  <c r="G39" i="17"/>
  <c r="G34" i="17"/>
  <c r="K34" i="17" s="1"/>
  <c r="G33" i="17"/>
  <c r="Q33" i="17" s="1"/>
  <c r="S54" i="17" l="1"/>
  <c r="Q39" i="17"/>
  <c r="M39" i="17"/>
  <c r="P39" i="17"/>
  <c r="L39" i="17"/>
  <c r="I39" i="17"/>
  <c r="O39" i="17"/>
  <c r="K39" i="17"/>
  <c r="J39" i="17"/>
  <c r="N39" i="17"/>
  <c r="O33" i="17"/>
  <c r="P33" i="17"/>
  <c r="K33" i="17"/>
  <c r="I33" i="17"/>
  <c r="L33" i="17"/>
  <c r="J33" i="17"/>
  <c r="M33" i="17"/>
  <c r="N33" i="17"/>
  <c r="N34" i="17"/>
  <c r="M34" i="17"/>
  <c r="O34" i="17"/>
  <c r="Q34" i="17"/>
  <c r="L34" i="17"/>
  <c r="I34" i="17"/>
  <c r="J34" i="17"/>
  <c r="P34" i="17"/>
  <c r="S33" i="17" l="1"/>
  <c r="S34" i="17"/>
  <c r="S39" i="17"/>
  <c r="G40" i="17"/>
  <c r="K40" i="17" s="1"/>
  <c r="G41" i="17"/>
  <c r="G17" i="17"/>
  <c r="G19" i="17"/>
  <c r="G20" i="17"/>
  <c r="G21" i="17"/>
  <c r="G16" i="17"/>
  <c r="H47" i="4" l="1"/>
  <c r="H46" i="4"/>
  <c r="H20" i="4"/>
  <c r="O47" i="4" l="1"/>
  <c r="L47" i="4"/>
  <c r="N47" i="4"/>
  <c r="Q47" i="4"/>
  <c r="P47" i="4"/>
  <c r="M47" i="4"/>
  <c r="R47" i="4"/>
  <c r="R46" i="4"/>
  <c r="O46" i="4"/>
  <c r="M46" i="4"/>
  <c r="L46" i="4"/>
  <c r="Q46" i="4"/>
  <c r="N46" i="4"/>
  <c r="P46" i="4"/>
  <c r="N20" i="4"/>
  <c r="M20" i="4"/>
  <c r="L20" i="4"/>
  <c r="K20" i="4"/>
  <c r="R20" i="4"/>
  <c r="Q20" i="4"/>
  <c r="P20" i="4"/>
  <c r="O20" i="4"/>
  <c r="J20" i="4"/>
  <c r="T47" i="4"/>
  <c r="Q55" i="4"/>
  <c r="T46" i="4" l="1"/>
  <c r="T20" i="4"/>
  <c r="Q20" i="17"/>
  <c r="P20" i="17"/>
  <c r="O20" i="17"/>
  <c r="N20" i="17"/>
  <c r="M20" i="17"/>
  <c r="L20" i="17"/>
  <c r="K20" i="17"/>
  <c r="J20" i="17"/>
  <c r="I20" i="17"/>
  <c r="S20" i="17" l="1"/>
  <c r="G52" i="17"/>
  <c r="O52" i="17" l="1"/>
  <c r="N52" i="17"/>
  <c r="M52" i="17"/>
  <c r="L52" i="17"/>
  <c r="K52" i="17"/>
  <c r="J52" i="17"/>
  <c r="I52" i="17"/>
  <c r="Q52" i="17"/>
  <c r="P52" i="17"/>
  <c r="H21" i="4"/>
  <c r="S52" i="17" l="1"/>
  <c r="S56" i="17" s="1"/>
  <c r="M21" i="4"/>
  <c r="L21" i="4"/>
  <c r="K21" i="4"/>
  <c r="J21" i="4"/>
  <c r="R21" i="4"/>
  <c r="Q21" i="4"/>
  <c r="P21" i="4"/>
  <c r="O21" i="4"/>
  <c r="N21" i="4"/>
  <c r="T21" i="4" l="1"/>
  <c r="R45" i="4"/>
  <c r="L40" i="17" l="1"/>
  <c r="M40" i="17"/>
  <c r="N40" i="17"/>
  <c r="O40" i="17"/>
  <c r="P40" i="17"/>
  <c r="Q40" i="17"/>
  <c r="Q17" i="17"/>
  <c r="P17" i="17"/>
  <c r="O17" i="17"/>
  <c r="N17" i="17"/>
  <c r="M17" i="17"/>
  <c r="L17" i="17"/>
  <c r="K17" i="17"/>
  <c r="J17" i="17"/>
  <c r="I17" i="17"/>
  <c r="N67" i="4"/>
  <c r="S17" i="17" l="1"/>
  <c r="J40" i="17"/>
  <c r="I40" i="17"/>
  <c r="S40" i="17" l="1"/>
  <c r="Q19" i="17" l="1"/>
  <c r="P19" i="17"/>
  <c r="O19" i="17"/>
  <c r="N19" i="17"/>
  <c r="M19" i="17"/>
  <c r="L19" i="17"/>
  <c r="K19" i="17"/>
  <c r="J19" i="17"/>
  <c r="I19" i="17"/>
  <c r="S19" i="17" l="1"/>
  <c r="Q21" i="17"/>
  <c r="P21" i="17"/>
  <c r="O21" i="17"/>
  <c r="N21" i="17"/>
  <c r="M21" i="17"/>
  <c r="L21" i="17"/>
  <c r="K21" i="17"/>
  <c r="J21" i="17"/>
  <c r="I21" i="17"/>
  <c r="Q16" i="17"/>
  <c r="P16" i="17"/>
  <c r="O16" i="17"/>
  <c r="N16" i="17"/>
  <c r="M16" i="17"/>
  <c r="L16" i="17"/>
  <c r="K16" i="17"/>
  <c r="J16" i="17"/>
  <c r="I16" i="17"/>
  <c r="G46" i="17"/>
  <c r="G32" i="17"/>
  <c r="G31" i="17"/>
  <c r="P31" i="17" s="1"/>
  <c r="E12" i="26" l="1"/>
  <c r="S21" i="17"/>
  <c r="S16" i="17"/>
  <c r="S24" i="17" s="1"/>
  <c r="L28" i="17"/>
  <c r="K28" i="17"/>
  <c r="J28" i="17"/>
  <c r="O28" i="17"/>
  <c r="I28" i="17"/>
  <c r="Q28" i="17"/>
  <c r="M28" i="17"/>
  <c r="P28" i="17"/>
  <c r="N28" i="17"/>
  <c r="M32" i="17"/>
  <c r="L32" i="17"/>
  <c r="K32" i="17"/>
  <c r="I32" i="17"/>
  <c r="J32" i="17"/>
  <c r="P32" i="17"/>
  <c r="O32" i="17"/>
  <c r="N32" i="17"/>
  <c r="Q32" i="17"/>
  <c r="Q41" i="17"/>
  <c r="P41" i="17"/>
  <c r="O41" i="17"/>
  <c r="N41" i="17"/>
  <c r="M41" i="17"/>
  <c r="L41" i="17"/>
  <c r="K41" i="17"/>
  <c r="J41" i="17"/>
  <c r="I41" i="17"/>
  <c r="P46" i="17"/>
  <c r="L46" i="17"/>
  <c r="N46" i="17"/>
  <c r="M46" i="17"/>
  <c r="O46" i="17"/>
  <c r="K46" i="17"/>
  <c r="J46" i="17"/>
  <c r="Q46" i="17"/>
  <c r="I46" i="17"/>
  <c r="S12" i="17"/>
  <c r="M31" i="17"/>
  <c r="J31" i="17"/>
  <c r="N31" i="17"/>
  <c r="K31" i="17"/>
  <c r="O31" i="17"/>
  <c r="I31" i="17"/>
  <c r="Q31" i="17"/>
  <c r="L31" i="17"/>
  <c r="S28" i="17" l="1"/>
  <c r="S32" i="17"/>
  <c r="S31" i="17"/>
  <c r="S46" i="17"/>
  <c r="S48" i="17" s="1"/>
  <c r="S41" i="17"/>
  <c r="S35" i="17" l="1"/>
  <c r="S42" i="17"/>
  <c r="R70" i="4"/>
  <c r="R68" i="4"/>
  <c r="R67" i="4"/>
  <c r="S58" i="17" l="1"/>
  <c r="F12" i="26"/>
  <c r="F38" i="4"/>
  <c r="D8" i="26" s="1"/>
  <c r="D17" i="26" s="1"/>
  <c r="J49" i="4" l="1"/>
  <c r="J82" i="4" l="1"/>
  <c r="J81" i="4"/>
  <c r="J70" i="4"/>
  <c r="L70" i="4"/>
  <c r="K69" i="4"/>
  <c r="J69" i="4"/>
  <c r="J68" i="4"/>
  <c r="J67" i="4"/>
  <c r="J66" i="4"/>
  <c r="J65" i="4"/>
  <c r="J55" i="4"/>
  <c r="J54" i="4"/>
  <c r="J53" i="4"/>
  <c r="J52" i="4"/>
  <c r="J51" i="4"/>
  <c r="J50" i="4"/>
  <c r="K48" i="4"/>
  <c r="J48" i="4"/>
  <c r="K45" i="4"/>
  <c r="J45" i="4"/>
  <c r="K44" i="4"/>
  <c r="J44" i="4"/>
  <c r="J43" i="4"/>
  <c r="J42" i="4"/>
  <c r="J71" i="4" l="1"/>
  <c r="T13" i="4"/>
  <c r="J83" i="4"/>
  <c r="K82" i="4"/>
  <c r="L82" i="4"/>
  <c r="M82" i="4"/>
  <c r="N82" i="4"/>
  <c r="O82" i="4"/>
  <c r="P82" i="4"/>
  <c r="Q82" i="4"/>
  <c r="R82" i="4"/>
  <c r="K81" i="4"/>
  <c r="L81" i="4"/>
  <c r="M81" i="4"/>
  <c r="N81" i="4"/>
  <c r="O81" i="4"/>
  <c r="P81" i="4"/>
  <c r="Q81" i="4"/>
  <c r="R81" i="4"/>
  <c r="K67" i="4"/>
  <c r="L67" i="4"/>
  <c r="M67" i="4"/>
  <c r="O67" i="4"/>
  <c r="P67" i="4"/>
  <c r="Q67" i="4"/>
  <c r="K70" i="4"/>
  <c r="M70" i="4"/>
  <c r="N70" i="4"/>
  <c r="O70" i="4"/>
  <c r="P70" i="4"/>
  <c r="Q70" i="4"/>
  <c r="L69" i="4"/>
  <c r="M69" i="4"/>
  <c r="N69" i="4"/>
  <c r="O69" i="4"/>
  <c r="P69" i="4"/>
  <c r="Q69" i="4"/>
  <c r="R69" i="4"/>
  <c r="K68" i="4"/>
  <c r="L68" i="4"/>
  <c r="M68" i="4"/>
  <c r="N68" i="4"/>
  <c r="O68" i="4"/>
  <c r="P68" i="4"/>
  <c r="Q68" i="4"/>
  <c r="K66" i="4"/>
  <c r="L66" i="4"/>
  <c r="M66" i="4"/>
  <c r="N66" i="4"/>
  <c r="O66" i="4"/>
  <c r="P66" i="4"/>
  <c r="Q66" i="4"/>
  <c r="R66" i="4"/>
  <c r="K65" i="4"/>
  <c r="L65" i="4"/>
  <c r="M65" i="4"/>
  <c r="N65" i="4"/>
  <c r="O65" i="4"/>
  <c r="P65" i="4"/>
  <c r="Q65" i="4"/>
  <c r="R65" i="4"/>
  <c r="K55" i="4"/>
  <c r="L55" i="4"/>
  <c r="M55" i="4"/>
  <c r="N55" i="4"/>
  <c r="O55" i="4"/>
  <c r="P55" i="4"/>
  <c r="R55" i="4"/>
  <c r="K54" i="4"/>
  <c r="L54" i="4"/>
  <c r="M54" i="4"/>
  <c r="N54" i="4"/>
  <c r="O54" i="4"/>
  <c r="P54" i="4"/>
  <c r="Q54" i="4"/>
  <c r="R54" i="4"/>
  <c r="K53" i="4"/>
  <c r="L53" i="4"/>
  <c r="M53" i="4"/>
  <c r="N53" i="4"/>
  <c r="O53" i="4"/>
  <c r="P53" i="4"/>
  <c r="Q53" i="4"/>
  <c r="R53" i="4"/>
  <c r="K52" i="4"/>
  <c r="L52" i="4"/>
  <c r="M52" i="4"/>
  <c r="N52" i="4"/>
  <c r="O52" i="4"/>
  <c r="P52" i="4"/>
  <c r="Q52" i="4"/>
  <c r="R52" i="4"/>
  <c r="K51" i="4"/>
  <c r="L51" i="4"/>
  <c r="M51" i="4"/>
  <c r="N51" i="4"/>
  <c r="O51" i="4"/>
  <c r="P51" i="4"/>
  <c r="Q51" i="4"/>
  <c r="R51" i="4"/>
  <c r="K50" i="4"/>
  <c r="L50" i="4"/>
  <c r="M50" i="4"/>
  <c r="N50" i="4"/>
  <c r="O50" i="4"/>
  <c r="P50" i="4"/>
  <c r="Q50" i="4"/>
  <c r="R50" i="4"/>
  <c r="K49" i="4"/>
  <c r="L49" i="4"/>
  <c r="M49" i="4"/>
  <c r="N49" i="4"/>
  <c r="O49" i="4"/>
  <c r="P49" i="4"/>
  <c r="Q49" i="4"/>
  <c r="R49" i="4"/>
  <c r="L48" i="4"/>
  <c r="M48" i="4"/>
  <c r="N48" i="4"/>
  <c r="O48" i="4"/>
  <c r="P48" i="4"/>
  <c r="Q48" i="4"/>
  <c r="R48" i="4"/>
  <c r="L45" i="4"/>
  <c r="M45" i="4"/>
  <c r="N45" i="4"/>
  <c r="O45" i="4"/>
  <c r="P45" i="4"/>
  <c r="Q45" i="4"/>
  <c r="L44" i="4"/>
  <c r="M44" i="4"/>
  <c r="N44" i="4"/>
  <c r="O44" i="4"/>
  <c r="P44" i="4"/>
  <c r="Q44" i="4"/>
  <c r="R44" i="4"/>
  <c r="K43" i="4"/>
  <c r="L43" i="4"/>
  <c r="M43" i="4"/>
  <c r="N43" i="4"/>
  <c r="O43" i="4"/>
  <c r="P43" i="4"/>
  <c r="Q43" i="4"/>
  <c r="R43" i="4"/>
  <c r="K42" i="4"/>
  <c r="L42" i="4"/>
  <c r="M42" i="4"/>
  <c r="N42" i="4"/>
  <c r="O42" i="4"/>
  <c r="P42" i="4"/>
  <c r="Q42" i="4"/>
  <c r="R42" i="4"/>
  <c r="T67" i="4" l="1"/>
  <c r="T53" i="4"/>
  <c r="T70" i="4"/>
  <c r="T43" i="4"/>
  <c r="T50" i="4"/>
  <c r="T68" i="4"/>
  <c r="L71" i="4"/>
  <c r="P71" i="4"/>
  <c r="T66" i="4"/>
  <c r="T82" i="4"/>
  <c r="R71" i="4"/>
  <c r="Q71" i="4"/>
  <c r="T65" i="4"/>
  <c r="O71" i="4"/>
  <c r="N71" i="4"/>
  <c r="T69" i="4"/>
  <c r="M71" i="4"/>
  <c r="T45" i="4"/>
  <c r="T44" i="4"/>
  <c r="T51" i="4"/>
  <c r="T49" i="4"/>
  <c r="T42" i="4"/>
  <c r="T52" i="4"/>
  <c r="T81" i="4"/>
  <c r="K71" i="4"/>
  <c r="H36" i="4"/>
  <c r="T71" i="4" l="1"/>
  <c r="J36" i="4"/>
  <c r="P36" i="4"/>
  <c r="L36" i="4"/>
  <c r="O36" i="4"/>
  <c r="K36" i="4"/>
  <c r="R36" i="4"/>
  <c r="N36" i="4"/>
  <c r="Q36" i="4"/>
  <c r="M36" i="4"/>
  <c r="H57" i="4"/>
  <c r="M57" i="4" s="1"/>
  <c r="H56" i="4"/>
  <c r="T36" i="4" l="1"/>
  <c r="J57" i="4"/>
  <c r="J56" i="4"/>
  <c r="K57" i="4"/>
  <c r="O57" i="4"/>
  <c r="L57" i="4"/>
  <c r="P57" i="4"/>
  <c r="R57" i="4"/>
  <c r="Q57" i="4"/>
  <c r="N57" i="4"/>
  <c r="L56" i="4"/>
  <c r="M56" i="4"/>
  <c r="Q56" i="4"/>
  <c r="K56" i="4"/>
  <c r="N56" i="4"/>
  <c r="R56" i="4"/>
  <c r="O56" i="4"/>
  <c r="P56" i="4"/>
  <c r="T56" i="4" l="1"/>
  <c r="R58" i="4"/>
  <c r="J58" i="4"/>
  <c r="E8" i="26" l="1"/>
  <c r="E17" i="26" s="1"/>
  <c r="H33" i="4" l="1"/>
  <c r="O33" i="4" s="1"/>
  <c r="J33" i="4" l="1"/>
  <c r="R33" i="4"/>
  <c r="N33" i="4"/>
  <c r="Q33" i="4"/>
  <c r="M33" i="4"/>
  <c r="P33" i="4"/>
  <c r="L33" i="4"/>
  <c r="K33" i="4"/>
  <c r="T33" i="4" l="1"/>
  <c r="P58" i="4" l="1"/>
  <c r="N58" i="4"/>
  <c r="K58" i="4"/>
  <c r="O58" i="4" l="1"/>
  <c r="Q58" i="4"/>
  <c r="L58" i="4"/>
  <c r="R83" i="4" l="1"/>
  <c r="Q83" i="4"/>
  <c r="P83" i="4"/>
  <c r="O83" i="4"/>
  <c r="N83" i="4"/>
  <c r="M83" i="4"/>
  <c r="L83" i="4"/>
  <c r="K83" i="4"/>
  <c r="M58" i="4"/>
  <c r="H37" i="4"/>
  <c r="H35" i="4"/>
  <c r="H34" i="4"/>
  <c r="H32" i="4"/>
  <c r="H31" i="4"/>
  <c r="H30" i="4"/>
  <c r="R30" i="4" s="1"/>
  <c r="H29" i="4"/>
  <c r="H28" i="4"/>
  <c r="H27" i="4"/>
  <c r="H26" i="4"/>
  <c r="H25" i="4"/>
  <c r="H24" i="4"/>
  <c r="H23" i="4"/>
  <c r="H22" i="4"/>
  <c r="H19" i="4"/>
  <c r="H18" i="4"/>
  <c r="H17" i="4"/>
  <c r="H16" i="4"/>
  <c r="M28" i="4" l="1"/>
  <c r="J16" i="4"/>
  <c r="N16" i="4"/>
  <c r="J17" i="4"/>
  <c r="K22" i="4"/>
  <c r="J22" i="4"/>
  <c r="T57" i="4"/>
  <c r="J26" i="4"/>
  <c r="J30" i="4"/>
  <c r="J35" i="4"/>
  <c r="K35" i="4"/>
  <c r="J19" i="4"/>
  <c r="T55" i="4"/>
  <c r="J32" i="4"/>
  <c r="J18" i="4"/>
  <c r="T54" i="4"/>
  <c r="J23" i="4"/>
  <c r="J27" i="4"/>
  <c r="J31" i="4"/>
  <c r="K37" i="4"/>
  <c r="J37" i="4"/>
  <c r="K24" i="4"/>
  <c r="J24" i="4"/>
  <c r="J28" i="4"/>
  <c r="K25" i="4"/>
  <c r="J25" i="4"/>
  <c r="J29" i="4"/>
  <c r="J34" i="4"/>
  <c r="L16" i="4"/>
  <c r="M16" i="4"/>
  <c r="K16" i="4"/>
  <c r="R16" i="4"/>
  <c r="Q16" i="4"/>
  <c r="P16" i="4"/>
  <c r="O16" i="4"/>
  <c r="Q24" i="4"/>
  <c r="M24" i="4"/>
  <c r="P24" i="4"/>
  <c r="L24" i="4"/>
  <c r="N24" i="4"/>
  <c r="R24" i="4"/>
  <c r="O24" i="4"/>
  <c r="R28" i="4"/>
  <c r="Q28" i="4"/>
  <c r="P28" i="4"/>
  <c r="L28" i="4"/>
  <c r="O28" i="4"/>
  <c r="K28" i="4"/>
  <c r="N28" i="4"/>
  <c r="R17" i="4"/>
  <c r="N17" i="4"/>
  <c r="M17" i="4"/>
  <c r="Q17" i="4"/>
  <c r="L17" i="4"/>
  <c r="P17" i="4"/>
  <c r="K17" i="4"/>
  <c r="O17" i="4"/>
  <c r="Q22" i="4"/>
  <c r="M22" i="4"/>
  <c r="P22" i="4"/>
  <c r="L22" i="4"/>
  <c r="R22" i="4"/>
  <c r="O22" i="4"/>
  <c r="N22" i="4"/>
  <c r="K26" i="4"/>
  <c r="R26" i="4"/>
  <c r="Q26" i="4"/>
  <c r="M26" i="4"/>
  <c r="P26" i="4"/>
  <c r="L26" i="4"/>
  <c r="O26" i="4"/>
  <c r="N26" i="4"/>
  <c r="Q30" i="4"/>
  <c r="M30" i="4"/>
  <c r="P30" i="4"/>
  <c r="L30" i="4"/>
  <c r="O30" i="4"/>
  <c r="K30" i="4"/>
  <c r="N30" i="4"/>
  <c r="R35" i="4"/>
  <c r="N35" i="4"/>
  <c r="Q35" i="4"/>
  <c r="M35" i="4"/>
  <c r="P35" i="4"/>
  <c r="L35" i="4"/>
  <c r="O35" i="4"/>
  <c r="R18" i="4"/>
  <c r="O18" i="4"/>
  <c r="K18" i="4"/>
  <c r="N18" i="4"/>
  <c r="P18" i="4"/>
  <c r="M18" i="4"/>
  <c r="L18" i="4"/>
  <c r="Q18" i="4"/>
  <c r="R23" i="4"/>
  <c r="O23" i="4"/>
  <c r="K23" i="4"/>
  <c r="N23" i="4"/>
  <c r="P23" i="4"/>
  <c r="M23" i="4"/>
  <c r="L23" i="4"/>
  <c r="Q23" i="4"/>
  <c r="O27" i="4"/>
  <c r="K27" i="4"/>
  <c r="R27" i="4"/>
  <c r="N27" i="4"/>
  <c r="Q27" i="4"/>
  <c r="M27" i="4"/>
  <c r="P27" i="4"/>
  <c r="L27" i="4"/>
  <c r="K31" i="4"/>
  <c r="R31" i="4"/>
  <c r="N31" i="4"/>
  <c r="Q31" i="4"/>
  <c r="M31" i="4"/>
  <c r="P31" i="4"/>
  <c r="L31" i="4"/>
  <c r="O31" i="4"/>
  <c r="R37" i="4"/>
  <c r="N37" i="4"/>
  <c r="Q37" i="4"/>
  <c r="M37" i="4"/>
  <c r="P37" i="4"/>
  <c r="L37" i="4"/>
  <c r="O37" i="4"/>
  <c r="Q19" i="4"/>
  <c r="M19" i="4"/>
  <c r="P19" i="4"/>
  <c r="L19" i="4"/>
  <c r="N19" i="4"/>
  <c r="K19" i="4"/>
  <c r="R19" i="4"/>
  <c r="O19" i="4"/>
  <c r="Q32" i="4"/>
  <c r="P32" i="4"/>
  <c r="L32" i="4"/>
  <c r="O32" i="4"/>
  <c r="K32" i="4"/>
  <c r="R32" i="4"/>
  <c r="N32" i="4"/>
  <c r="M32" i="4"/>
  <c r="M25" i="4"/>
  <c r="R25" i="4"/>
  <c r="N25" i="4"/>
  <c r="Q25" i="4"/>
  <c r="P25" i="4"/>
  <c r="O25" i="4"/>
  <c r="L25" i="4"/>
  <c r="O29" i="4"/>
  <c r="K29" i="4"/>
  <c r="R29" i="4"/>
  <c r="N29" i="4"/>
  <c r="Q29" i="4"/>
  <c r="M29" i="4"/>
  <c r="P29" i="4"/>
  <c r="L29" i="4"/>
  <c r="Q34" i="4"/>
  <c r="P34" i="4"/>
  <c r="L34" i="4"/>
  <c r="O34" i="4"/>
  <c r="K34" i="4"/>
  <c r="R34" i="4"/>
  <c r="N34" i="4"/>
  <c r="M34" i="4"/>
  <c r="T48" i="4" l="1"/>
  <c r="T58" i="4" s="1"/>
  <c r="T22" i="4"/>
  <c r="T25" i="4"/>
  <c r="T24" i="4"/>
  <c r="T31" i="4"/>
  <c r="T35" i="4"/>
  <c r="T23" i="4"/>
  <c r="T32" i="4"/>
  <c r="T27" i="4"/>
  <c r="T16" i="4"/>
  <c r="T17" i="4"/>
  <c r="T34" i="4"/>
  <c r="T30" i="4"/>
  <c r="T28" i="4"/>
  <c r="T37" i="4"/>
  <c r="T19" i="4"/>
  <c r="T29" i="4"/>
  <c r="T26" i="4"/>
  <c r="T18" i="4"/>
  <c r="J38" i="4"/>
  <c r="K38" i="4"/>
  <c r="M38" i="4"/>
  <c r="O38" i="4"/>
  <c r="Q38" i="4"/>
  <c r="R38" i="4"/>
  <c r="N38" i="4"/>
  <c r="L38" i="4"/>
  <c r="P38" i="4"/>
  <c r="T83" i="4"/>
  <c r="T38" i="4" l="1"/>
  <c r="F8" i="26" s="1"/>
  <c r="F17" i="26" s="1"/>
</calcChain>
</file>

<file path=xl/sharedStrings.xml><?xml version="1.0" encoding="utf-8"?>
<sst xmlns="http://schemas.openxmlformats.org/spreadsheetml/2006/main" count="387" uniqueCount="184">
  <si>
    <t>MEXICALI</t>
  </si>
  <si>
    <t>HORARIOS</t>
  </si>
  <si>
    <t>PERSONAL SOLICITADO</t>
  </si>
  <si>
    <t>HORAS POR DIA POR PERSONA</t>
  </si>
  <si>
    <t>HORAS DIARIAS POR TURNO</t>
  </si>
  <si>
    <t>NOV</t>
  </si>
  <si>
    <t>SECRETARIA DE HACIENDA DEL ESTADO</t>
  </si>
  <si>
    <t>ENSENADA</t>
  </si>
  <si>
    <t>ROSARITO</t>
  </si>
  <si>
    <t>PARTIDA</t>
  </si>
  <si>
    <t>TECATE</t>
  </si>
  <si>
    <t>TIJUANA</t>
  </si>
  <si>
    <t xml:space="preserve">TOTAL HORAS </t>
  </si>
  <si>
    <t>TOTAL HORAS</t>
  </si>
  <si>
    <t>TOTALES  DE HORAS/MES</t>
  </si>
  <si>
    <t xml:space="preserve">DIAS DE SERVICIO </t>
  </si>
  <si>
    <t>LUNES-VIERNES</t>
  </si>
  <si>
    <t>SABADO</t>
  </si>
  <si>
    <t>LUN- MIER - VIER</t>
  </si>
  <si>
    <t>TOTAL MEXICALI</t>
  </si>
  <si>
    <t>TOTAL TIJUANA</t>
  </si>
  <si>
    <t>TOTAL ENSENADA</t>
  </si>
  <si>
    <t>LUNES A VIERNES</t>
  </si>
  <si>
    <t>CENCAFI</t>
  </si>
  <si>
    <t>SAT BC CONSORCIO</t>
  </si>
  <si>
    <t>MARTES-VIERNES</t>
  </si>
  <si>
    <t>UBICACION</t>
  </si>
  <si>
    <t>Lunes a viernes
7:00 a 12:00</t>
  </si>
  <si>
    <t>ABR</t>
  </si>
  <si>
    <t>MAY</t>
  </si>
  <si>
    <t>JUN</t>
  </si>
  <si>
    <t>JUL</t>
  </si>
  <si>
    <t>AGO</t>
  </si>
  <si>
    <t>SEP</t>
  </si>
  <si>
    <t>OCT</t>
  </si>
  <si>
    <t>DIC</t>
  </si>
  <si>
    <t>Lunes a viernes
6:00 a 14:00</t>
  </si>
  <si>
    <t>Lunes a viernes
9:00 a 11:00</t>
  </si>
  <si>
    <t>Lunes a viernes
8:00 a 11:00</t>
  </si>
  <si>
    <t>Lunes a viernes
8:00 a 10:00</t>
  </si>
  <si>
    <t>Lunes a viernes
8:00 a 12:00</t>
  </si>
  <si>
    <t>Lunes a viernes
9:00 a 17:00</t>
  </si>
  <si>
    <t>Lunes a viernes
7:00 a 15:00</t>
  </si>
  <si>
    <t>TIJUANA /TECATE</t>
  </si>
  <si>
    <t>Lunes a viernes
7:00 a 14:00</t>
  </si>
  <si>
    <t>Sabado
9:00 a 13:00</t>
  </si>
  <si>
    <t>Lunes, miercoles y viernes
10:00 a 11:00</t>
  </si>
  <si>
    <t>Lunes, miercoles y viernes
15:00 a 16:00</t>
  </si>
  <si>
    <t>Lunes a viernes
12:00 a 15:00</t>
  </si>
  <si>
    <t>Lunes a viernes
7:00 a 11:00</t>
  </si>
  <si>
    <t>Sábados
9:00 a 12:00</t>
  </si>
  <si>
    <t>Lunes a viernes
11:00 a 17:00</t>
  </si>
  <si>
    <t>Sábado
9:00 a 13:00</t>
  </si>
  <si>
    <t>Martes y viernes
10:00 a 11:00</t>
  </si>
  <si>
    <t>Lunes a viernes
8:00 a 13:00</t>
  </si>
  <si>
    <t>Lunes a viernes
9:00 a 18:00</t>
  </si>
  <si>
    <t>Lunes a viernes
8:00 a 14:00</t>
  </si>
  <si>
    <t>sabado
9:00 a 13:00</t>
  </si>
  <si>
    <t xml:space="preserve">Lunes a viernes
13:00 a 14:00 </t>
  </si>
  <si>
    <t xml:space="preserve">Lunes a viernes
12:00 a 14:00 </t>
  </si>
  <si>
    <t>Lunes a viernes 
8:00 a 13:00</t>
  </si>
  <si>
    <t>Lunes a viernes
10:00 a 18:00</t>
  </si>
  <si>
    <t>Lunes a viernes
10:00 a 16:00</t>
  </si>
  <si>
    <t>LUNES A DOMINGO</t>
  </si>
  <si>
    <t>LUNES A SABADO</t>
  </si>
  <si>
    <t>Lunes a Domingo
7:00 a 15:00</t>
  </si>
  <si>
    <t xml:space="preserve">Sabado 
8:00 a 12:00 </t>
  </si>
  <si>
    <t>TOTAL TECATE</t>
  </si>
  <si>
    <t>TOTAL ROSARITO</t>
  </si>
  <si>
    <t>Lunes, Miercoles y Viernes
11:00 a 14:00</t>
  </si>
  <si>
    <t>Sábado 
9:00 a 12:00</t>
  </si>
  <si>
    <t>Lunes a viernes
8:00 a 16:00</t>
  </si>
  <si>
    <t>Lunes a viernes
09:00 a 17:00</t>
  </si>
  <si>
    <t>DIRECCIÓN</t>
  </si>
  <si>
    <t>PRIMER PISO EDIFICIO DEL PODER EJECUTIVO</t>
  </si>
  <si>
    <t>CUARTO PISO EDIFICIO DEL PODER EJECUTIVO</t>
  </si>
  <si>
    <t xml:space="preserve">RECAUDACIÓN CENTRAL MEXICALI </t>
  </si>
  <si>
    <t xml:space="preserve">DIRECCIÓN DE ADMINISTRACIÓN </t>
  </si>
  <si>
    <t xml:space="preserve">ÁREA OPERATIVA, BAÑOS COMUNES Y DEPARTAMENTO DE NÓMINAS DE LA DIRECCIÓN DE EGRESOS </t>
  </si>
  <si>
    <t xml:space="preserve">OFICINA DE COBRO GONZÁLEZ ORTEGA (PALACO) </t>
  </si>
  <si>
    <t>INVERSIÓN PÚBLICA</t>
  </si>
  <si>
    <t xml:space="preserve">SUBRECAUDACIÓN AUXILIAR DE RENTAS CD. MORELOS </t>
  </si>
  <si>
    <t xml:space="preserve">SUBRECAUDACIÓN AUXILIAR DE RENTAS MEXICALI </t>
  </si>
  <si>
    <t>SUBRECAUDACIÓN AUXILIAR DE RENTAS GUADALUPE VICTORIA</t>
  </si>
  <si>
    <t>SUBRECAUDACIÓN AUXILIAR DE RENTAS SAN FELIPE</t>
  </si>
  <si>
    <t>ARCHIVO GENERAL (CAIPE)</t>
  </si>
  <si>
    <t xml:space="preserve">SUBSECRETARÍA DE TECNOLOGÍAS DE INFORMACIÓN Y COMUNICACIONES </t>
  </si>
  <si>
    <t xml:space="preserve">OFICINAS DE LA SECRETARÍA DE HACIENDA </t>
  </si>
  <si>
    <t xml:space="preserve">PROCURADURÍA FISCAL </t>
  </si>
  <si>
    <t xml:space="preserve">DIRECCIÓN DE SEGUIMIENTO A PARAESTATALES </t>
  </si>
  <si>
    <t xml:space="preserve">CONTABILIDAD, BAÑOS COMUNES Y SERVICIO ADMINISTRATIVO </t>
  </si>
  <si>
    <t xml:space="preserve">DIRECCIÓN DE GESTIÓN FINANCIERA </t>
  </si>
  <si>
    <t xml:space="preserve">DIRECCIÓN DE AUDITORIA FISCAL </t>
  </si>
  <si>
    <t>UNIDAD DE CUENTA PÚBLICA</t>
  </si>
  <si>
    <t xml:space="preserve">DIRECCIÓN DE AUDITORIA INTERNA Y BAÑOS COMUNES </t>
  </si>
  <si>
    <t>SOTANO EDIFICIO DEL PODER EJECUTIVO</t>
  </si>
  <si>
    <t>CALZADA INDEPENDENCIA #994, CENTRO CIVICO, 21000</t>
  </si>
  <si>
    <t xml:space="preserve">CALLE 8 CON MIGUEL HIDALGO, DEL SOL, 21720, GUADALUPE VICTORIA </t>
  </si>
  <si>
    <t>AV. MAR CARIBE NORTE #182, AMPLIACIÓN SEGUNDA SECCIÓN, 21850. SAN FELIPE</t>
  </si>
  <si>
    <t>AV. MORELOS Y LEYES DE REFORMA # 512, CD. MORELOS, 21960.</t>
  </si>
  <si>
    <t>CALLE 4TA Y CARRETERA A SAN LUIS RIO COLORADO #249,  DELEGACION GONZALEZ ORTEGA MEXICALI.</t>
  </si>
  <si>
    <t xml:space="preserve"> AV. DE LOS HEROES Y CALLE LIBERTAD S/N, CENTRO CIVICO</t>
  </si>
  <si>
    <t>EDIFICIO ESCORPIO</t>
  </si>
  <si>
    <t>ANTIGUA CARRETERA LIBRE TECATE-TIJUANA KM. 15/133, COL. PIEDRAS BLANCAS, TIJUANA, B.C.</t>
  </si>
  <si>
    <t>CALZADA ANAHUAC #958, JARDINES DEL LAGO, 21330.</t>
  </si>
  <si>
    <t>PARQUE INDUSTRIAL EL FLORIDO, 22254.</t>
  </si>
  <si>
    <t>BASE GUARDIA ESTATAL, DORMITORIOS DENTRO DE CENFOCAP</t>
  </si>
  <si>
    <t>MISIÓN DE SANTA ROSALIA #1, EL DESCANSO, 21478, TECATE.</t>
  </si>
  <si>
    <t>GENERAL JUAN VICARIO #16, BENITO JUÁREZ, 22710, ROSARITO.</t>
  </si>
  <si>
    <t>CARRETERA LIBRE TECATE - TIJUANA KM. 140 TECATE.</t>
  </si>
  <si>
    <t>ADOLFO RUÍZ CORTINES 22895, ENSENADA.</t>
  </si>
  <si>
    <t xml:space="preserve">CALZADA INDEPENDENCIA Y AVENIDA DE LOS HÉROES #994, CENTRO CIVICO, 21000. PRIMER PISO DEL EDIFICIO DEL PODER EJECUTIVO. </t>
  </si>
  <si>
    <t xml:space="preserve">RECAUDACIÓN DE RENTAS TECATE </t>
  </si>
  <si>
    <t>RECAUDACIÓN CENTRAL TIJUANA (INCLUYE OFICINA DE CENCAFI)</t>
  </si>
  <si>
    <t xml:space="preserve">SUBRECAUDACIÓN AUXILIAR VÍA RÁPIDA </t>
  </si>
  <si>
    <t xml:space="preserve">SUBRECAUDACIÓN AUXILIAR CERRO COLORADO </t>
  </si>
  <si>
    <t xml:space="preserve">PROCURADURÍA FISCAL TIJUANA </t>
  </si>
  <si>
    <t xml:space="preserve">INVERSIÓN PÚBLICA / CENCAFI </t>
  </si>
  <si>
    <t xml:space="preserve">RECAUDACIÓN ENSENADA </t>
  </si>
  <si>
    <t xml:space="preserve">MÓDULO DE RECAUDACIÓN MANZANA 8 </t>
  </si>
  <si>
    <t xml:space="preserve">COORDINACIÓN DE TECNOLOGÍAS DE INFORMACIÓN Y COMUNICACIONES </t>
  </si>
  <si>
    <t>CENCAFI ENSENADA</t>
  </si>
  <si>
    <t xml:space="preserve">AUDITORIA FISCAL </t>
  </si>
  <si>
    <t>RECAUDACIÓN DE RENTAS ROSARITO</t>
  </si>
  <si>
    <t>MISIÓN SAN FRANCISCO S/N</t>
  </si>
  <si>
    <t xml:space="preserve">CONSORCIO TECNOLÓGICO EN LA CARRETERA LIBRE TIJUANA - TECATE KM 26.5, COLONIA EL FLORIDO </t>
  </si>
  <si>
    <t>VÍA RÁPIDA #12651, COLONIA 20 DE NOVIEMBRE, C.P. 22436, TIJUANA</t>
  </si>
  <si>
    <t xml:space="preserve">BLVD. MANUEL J. CLOUTHIER #19724 COLONIA EL LAGO, C.P. 22210, FRENTE A PLAZA MONARCA. </t>
  </si>
  <si>
    <t>CARRETERA TRANSPENINSULAR LA PAZ - ENSENADA # 6500 EX. EJIDO CHAPULTEPEC, C.P. 22785</t>
  </si>
  <si>
    <t xml:space="preserve">BLVD. LAS DUNAS S/N PLAYA ENSENADA </t>
  </si>
  <si>
    <t>CALLE JOSÉ HAROS #2004</t>
  </si>
  <si>
    <t>TRANSPENINSULAR (REFORMA) 0
COLONIA EL CIPRES (GUARNICION MILITAR)</t>
  </si>
  <si>
    <t xml:space="preserve"> CALLE RÍO SUCHIATE #10036, REVOLUCIÓN, TIJUANA B.C. 22015</t>
  </si>
  <si>
    <t>CALZADA MILTÓN CASTELLANOS #1573, CONJUNTO URBANO CALISS, 21010</t>
  </si>
  <si>
    <t>MIMIAHUAPAN #1684, CALAFIA, 21040</t>
  </si>
  <si>
    <t>Sábado
8:00 a 16:00</t>
  </si>
  <si>
    <t>PLAZA MONARCAS</t>
  </si>
  <si>
    <t xml:space="preserve">BLVD. MANUEL J. CLOUTHIER #5561, EL LAGO DE LOS BUENOS, C.P. 22550, TIJUANA </t>
  </si>
  <si>
    <t>PERSONAL SOLICITADO (TOTAL)</t>
  </si>
  <si>
    <t>CARRETERA LIBRE TIJUANA - TECATE KM 26.5, EL FLORIDO, TIJUANA B.C.</t>
  </si>
  <si>
    <t xml:space="preserve">ROSARITO </t>
  </si>
  <si>
    <t>MUNICIPIO</t>
  </si>
  <si>
    <t>TIJUANA - TECATE</t>
  </si>
  <si>
    <t>DEPENDENCIA</t>
  </si>
  <si>
    <t xml:space="preserve">REQUERIMIENTO </t>
  </si>
  <si>
    <t>Lunes a viernes
07:00 a 15:00</t>
  </si>
  <si>
    <t xml:space="preserve">FUERZA ESTATAL </t>
  </si>
  <si>
    <t>BACHILLERATO MILITARIZADO</t>
  </si>
  <si>
    <t>CALLE PRIVADA NATURA #17341-0 SECCION BOSQUES FRACC NATURA</t>
  </si>
  <si>
    <t>CENFOCAP</t>
  </si>
  <si>
    <t xml:space="preserve">Lunes a Sabado
7:00 a 15:00 </t>
  </si>
  <si>
    <t>C4 TECATE</t>
  </si>
  <si>
    <t>C4 ENSENADA</t>
  </si>
  <si>
    <t>FESC</t>
  </si>
  <si>
    <t xml:space="preserve">BULEVARD ZERTUCHE S/N COL PRADERAS DEL CYPREES </t>
  </si>
  <si>
    <t>C4 ROSARITO</t>
  </si>
  <si>
    <t>C4</t>
  </si>
  <si>
    <t>Lunes, Miercoles y Viernes 10:00 a 12:00</t>
  </si>
  <si>
    <t>Total</t>
  </si>
  <si>
    <t xml:space="preserve">TOTAL DIAS      </t>
  </si>
  <si>
    <t>CALCULO DEL SERVICIO DE LIMPIEZA PARA EL PERIODO DEL 10 DE ABRIL AL 31 DE DICIEMBRE DE 2023</t>
  </si>
  <si>
    <t>Lunes a viernes
13:00 a 18:00</t>
  </si>
  <si>
    <t xml:space="preserve">Secretariado ejecutivo </t>
  </si>
  <si>
    <t>FUERZA ESTATAL MEXICALI</t>
  </si>
  <si>
    <t>Lunes a viernes  07:00 a 15:00</t>
  </si>
  <si>
    <t>Subcentro Estatal de Gobierno en la Jefatura de Registros</t>
  </si>
  <si>
    <t>Lunes a sábado
7:00 a 15:00</t>
  </si>
  <si>
    <t>Calafia 412. Centro Civico</t>
  </si>
  <si>
    <t>Lunes a Domingo 08:00 a 16:00</t>
  </si>
  <si>
    <t>Lunes a Domingo 13:00 a 21:00</t>
  </si>
  <si>
    <t>Sabado             08:00 a 12:00</t>
  </si>
  <si>
    <t>Avenida Alvaro Obregon 529, Primera, 21100 Mexicali, B.C</t>
  </si>
  <si>
    <t xml:space="preserve">Lunes a Sabado
6:00 a 13:00 </t>
  </si>
  <si>
    <t>Lunes a viernes
6:00 a 13:00</t>
  </si>
  <si>
    <t>Lunes a viernes
13:00 a 21:00</t>
  </si>
  <si>
    <t>CARRETERA ENSENADA LA PAZ 6500 PRADERAS DEL CIPRES EDIFICIO 1</t>
  </si>
  <si>
    <t>SECRETARÍA DE HACIENDA</t>
  </si>
  <si>
    <t>SECRETARÍA DE SEGURIDAD CIUDADANA</t>
  </si>
  <si>
    <t>PAQUETE</t>
  </si>
  <si>
    <t>COMITÉ DE ADQUISICIONES, ARRENDAMIENTOS Y SERVICIOS DEL PODER EJECUTIVO DEL GOBIERNO DEL ESTADO DE BAJA CALIFORNIA                                                                                                                                               Licitación Pública Regional Número 32065001-015-2023                                                                                                “SERVICIO DE LIMPIEZA PARA DEPENDENCIAS DE GOBIERNO DEL ESTADO DE BAJA CALIFORNIA”</t>
  </si>
  <si>
    <t>COMITÉ DE ADQUISICIONES, ARRENDAMIENTOS Y SERVICIOS DEL PODER EJECUTIVO DEL GOBIERNO DEL ESTADO DE BAJA CALIFORNIA                                                                                                                                           Licitación Pública Regional Número 32065001-015-2023                                                                                                                                                                                                                                                                                      “SERVICIO DE LIMPIEZA PARA DEPENDENCIAS DE GOBIERNO DEL ESTADO DE BAJA CALIFORNIA”</t>
  </si>
  <si>
    <t>COMITÉ DE ADQUISICIONES, ARRENDAMIENTOS Y SERVICIOS DEL PODER EJECUTIVO DEL GOBIERNO DEL ESTADO DE BAJA CALIFORNIA                                                                                Licitación Pública Regional Número 32065001-015-2023                                                                                                                                                                                                                                                   “SERVICIO DE LIMPIEZA PARA DEPENDENCIAS DE GOBIERNO DEL ESTADO DE BAJA CALIFORNIA”</t>
  </si>
  <si>
    <t>PAQUETE 3: SECRETARÍA DE SEGURIDAD CIUDADANA DE BAJA CALIFORNIA</t>
  </si>
  <si>
    <t>PAQUETE 1: SECRETARÍA DE HACIENDA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</si>
</sst>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0"/>
      <name val="Montserrat"/>
      <family val="3"/>
    </font>
    <font>
      <sz val="9"/>
      <color theme="0"/>
      <name val="Montserrat"/>
      <family val="3"/>
    </font>
    <font>
      <sz val="8"/>
      <color theme="1"/>
      <name val="Montserrat"/>
      <family val="3"/>
    </font>
    <font>
      <b/>
      <sz val="8"/>
      <color theme="1"/>
      <name val="Montserrat"/>
      <family val="3"/>
    </font>
    <font>
      <sz val="11"/>
      <color theme="1"/>
      <name val="Montserrat"/>
      <family val="3"/>
    </font>
    <font>
      <b/>
      <sz val="12"/>
      <name val="Montserrat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003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5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9" fillId="0" borderId="8" xfId="0" applyFont="1" applyBorder="1" applyAlignment="1">
      <alignment horizont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/>
    <xf numFmtId="0" fontId="14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44" fontId="0" fillId="0" borderId="0" xfId="0" applyNumberFormat="1"/>
    <xf numFmtId="3" fontId="1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0" borderId="0" xfId="0" applyFont="1" applyAlignment="1"/>
    <xf numFmtId="3" fontId="0" fillId="0" borderId="5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0" fillId="0" borderId="13" xfId="0" applyBorder="1"/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3" fontId="16" fillId="6" borderId="13" xfId="0" applyNumberFormat="1" applyFont="1" applyFill="1" applyBorder="1" applyAlignment="1">
      <alignment horizontal="center" vertical="center" wrapText="1"/>
    </xf>
    <xf numFmtId="3" fontId="13" fillId="8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0" fillId="0" borderId="10" xfId="0" applyBorder="1"/>
    <xf numFmtId="0" fontId="24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3" fontId="13" fillId="8" borderId="1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0" fillId="0" borderId="0" xfId="0" applyFill="1" applyBorder="1" applyAlignment="1"/>
    <xf numFmtId="3" fontId="16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center" vertical="center" wrapText="1"/>
    </xf>
    <xf numFmtId="3" fontId="17" fillId="0" borderId="0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3" fontId="16" fillId="6" borderId="1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3" fontId="22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3" fontId="16" fillId="6" borderId="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3" fontId="2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/>
    </xf>
    <xf numFmtId="3" fontId="21" fillId="0" borderId="6" xfId="0" applyNumberFormat="1" applyFont="1" applyFill="1" applyBorder="1" applyAlignment="1">
      <alignment horizontal="center" vertical="center" wrapText="1"/>
    </xf>
    <xf numFmtId="3" fontId="23" fillId="0" borderId="6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3" fontId="21" fillId="0" borderId="0" xfId="0" applyNumberFormat="1" applyFont="1" applyFill="1" applyBorder="1" applyAlignment="1">
      <alignment horizontal="center" vertical="center" wrapText="1"/>
    </xf>
    <xf numFmtId="0" fontId="19" fillId="6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3" fontId="22" fillId="6" borderId="13" xfId="0" applyNumberFormat="1" applyFont="1" applyFill="1" applyBorder="1" applyAlignment="1">
      <alignment horizontal="center" vertical="center" wrapText="1"/>
    </xf>
    <xf numFmtId="3" fontId="22" fillId="6" borderId="1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3" fontId="23" fillId="0" borderId="9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3" fontId="17" fillId="0" borderId="1" xfId="0" applyNumberFormat="1" applyFont="1" applyFill="1" applyBorder="1" applyAlignment="1">
      <alignment horizontal="center" vertical="center" wrapText="1"/>
    </xf>
    <xf numFmtId="3" fontId="13" fillId="7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3" fontId="13" fillId="0" borderId="7" xfId="0" applyNumberFormat="1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3" fontId="13" fillId="0" borderId="10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2" fillId="0" borderId="0" xfId="0" applyFont="1" applyBorder="1" applyAlignment="1">
      <alignment vertical="center" wrapText="1"/>
    </xf>
    <xf numFmtId="0" fontId="12" fillId="0" borderId="13" xfId="0" applyFont="1" applyBorder="1"/>
    <xf numFmtId="0" fontId="12" fillId="0" borderId="13" xfId="0" applyFont="1" applyBorder="1" applyAlignment="1">
      <alignment vertical="center"/>
    </xf>
    <xf numFmtId="3" fontId="22" fillId="0" borderId="0" xfId="0" applyNumberFormat="1" applyFont="1" applyAlignment="1">
      <alignment horizontal="center" vertical="center" wrapText="1"/>
    </xf>
    <xf numFmtId="3" fontId="1" fillId="6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2" fillId="0" borderId="0" xfId="0" applyFont="1" applyBorder="1"/>
    <xf numFmtId="0" fontId="12" fillId="0" borderId="0" xfId="0" applyFont="1" applyBorder="1" applyAlignment="1">
      <alignment vertical="center"/>
    </xf>
    <xf numFmtId="3" fontId="1" fillId="6" borderId="13" xfId="0" applyNumberFormat="1" applyFont="1" applyFill="1" applyBorder="1" applyAlignment="1">
      <alignment horizontal="center" vertical="center"/>
    </xf>
    <xf numFmtId="3" fontId="22" fillId="6" borderId="0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3" xfId="0" applyFont="1" applyBorder="1" applyAlignment="1">
      <alignment horizontal="center"/>
    </xf>
    <xf numFmtId="0" fontId="0" fillId="0" borderId="11" xfId="0" applyFont="1" applyBorder="1" applyAlignment="1">
      <alignment horizontal="center" vertical="center"/>
    </xf>
    <xf numFmtId="3" fontId="1" fillId="0" borderId="1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3" fontId="0" fillId="0" borderId="5" xfId="0" applyNumberFormat="1" applyFont="1" applyBorder="1" applyAlignment="1">
      <alignment horizontal="center" vertical="center"/>
    </xf>
    <xf numFmtId="3" fontId="20" fillId="0" borderId="9" xfId="0" applyNumberFormat="1" applyFont="1" applyFill="1" applyBorder="1" applyAlignment="1">
      <alignment horizontal="center" vertical="center" wrapText="1"/>
    </xf>
    <xf numFmtId="3" fontId="22" fillId="6" borderId="15" xfId="0" applyNumberFormat="1" applyFont="1" applyFill="1" applyBorder="1" applyAlignment="1">
      <alignment horizontal="center" vertical="center" wrapText="1"/>
    </xf>
    <xf numFmtId="3" fontId="19" fillId="6" borderId="9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1" fillId="6" borderId="5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6" fillId="0" borderId="0" xfId="0" applyFont="1"/>
    <xf numFmtId="0" fontId="26" fillId="0" borderId="0" xfId="0" applyFont="1" applyAlignment="1">
      <alignment vertical="top"/>
    </xf>
    <xf numFmtId="0" fontId="8" fillId="0" borderId="0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3" fontId="1" fillId="6" borderId="3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28" fillId="9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0" fontId="29" fillId="0" borderId="19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22" xfId="0" applyFont="1" applyFill="1" applyBorder="1" applyAlignment="1">
      <alignment horizontal="center" wrapText="1"/>
    </xf>
    <xf numFmtId="0" fontId="29" fillId="0" borderId="19" xfId="0" applyFont="1" applyFill="1" applyBorder="1" applyAlignment="1">
      <alignment horizontal="center"/>
    </xf>
    <xf numFmtId="0" fontId="29" fillId="0" borderId="1" xfId="0" applyFont="1" applyFill="1" applyBorder="1" applyAlignment="1">
      <alignment horizontal="center"/>
    </xf>
    <xf numFmtId="0" fontId="29" fillId="0" borderId="4" xfId="0" applyFont="1" applyFill="1" applyBorder="1" applyAlignment="1">
      <alignment horizontal="center"/>
    </xf>
    <xf numFmtId="0" fontId="17" fillId="6" borderId="1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17" fillId="6" borderId="3" xfId="0" applyFont="1" applyFill="1" applyBorder="1" applyAlignment="1">
      <alignment horizont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center" wrapText="1"/>
    </xf>
    <xf numFmtId="0" fontId="17" fillId="6" borderId="4" xfId="0" applyFont="1" applyFill="1" applyBorder="1" applyAlignment="1">
      <alignment horizontal="center" wrapText="1"/>
    </xf>
    <xf numFmtId="0" fontId="17" fillId="6" borderId="3" xfId="0" applyFont="1" applyFill="1" applyBorder="1" applyAlignment="1">
      <alignment horizontal="center" vertical="center"/>
    </xf>
    <xf numFmtId="3" fontId="16" fillId="6" borderId="1" xfId="0" applyNumberFormat="1" applyFont="1" applyFill="1" applyBorder="1" applyAlignment="1">
      <alignment horizontal="center" vertical="center" wrapText="1"/>
    </xf>
    <xf numFmtId="3" fontId="17" fillId="6" borderId="1" xfId="0" applyNumberFormat="1" applyFont="1" applyFill="1" applyBorder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3" fontId="22" fillId="6" borderId="1" xfId="0" applyNumberFormat="1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/>
    </xf>
    <xf numFmtId="0" fontId="12" fillId="6" borderId="3" xfId="0" applyFont="1" applyFill="1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/>
    </xf>
    <xf numFmtId="0" fontId="25" fillId="6" borderId="2" xfId="0" applyFont="1" applyFill="1" applyBorder="1" applyAlignment="1">
      <alignment horizontal="center" vertical="center"/>
    </xf>
    <xf numFmtId="0" fontId="15" fillId="6" borderId="0" xfId="0" applyFont="1" applyFill="1" applyBorder="1" applyAlignment="1">
      <alignment vertical="center" wrapText="1"/>
    </xf>
    <xf numFmtId="3" fontId="17" fillId="6" borderId="0" xfId="0" applyNumberFormat="1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wrapText="1"/>
    </xf>
    <xf numFmtId="0" fontId="29" fillId="0" borderId="2" xfId="0" applyFont="1" applyBorder="1" applyAlignment="1">
      <alignment horizontal="center" wrapText="1"/>
    </xf>
    <xf numFmtId="0" fontId="0" fillId="6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1" fillId="0" borderId="0" xfId="0" applyFont="1" applyBorder="1"/>
    <xf numFmtId="0" fontId="31" fillId="0" borderId="0" xfId="0" applyFont="1" applyFill="1" applyBorder="1" applyAlignment="1">
      <alignment horizontal="center" wrapText="1"/>
    </xf>
    <xf numFmtId="0" fontId="31" fillId="0" borderId="23" xfId="0" applyFont="1" applyFill="1" applyBorder="1" applyAlignment="1">
      <alignment horizontal="center" wrapText="1"/>
    </xf>
    <xf numFmtId="0" fontId="31" fillId="0" borderId="24" xfId="0" applyFont="1" applyFill="1" applyBorder="1" applyAlignment="1">
      <alignment horizontal="center" wrapText="1"/>
    </xf>
    <xf numFmtId="0" fontId="31" fillId="0" borderId="25" xfId="0" applyFont="1" applyFill="1" applyBorder="1" applyAlignment="1">
      <alignment horizontal="center" wrapText="1"/>
    </xf>
    <xf numFmtId="0" fontId="31" fillId="0" borderId="0" xfId="0" applyFont="1"/>
    <xf numFmtId="0" fontId="12" fillId="6" borderId="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12" fillId="6" borderId="2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vertical="center" wrapText="1"/>
    </xf>
    <xf numFmtId="3" fontId="22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3" fontId="22" fillId="6" borderId="6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3" fontId="0" fillId="0" borderId="0" xfId="0" applyNumberFormat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/>
    </xf>
    <xf numFmtId="0" fontId="17" fillId="6" borderId="3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wrapText="1"/>
    </xf>
    <xf numFmtId="0" fontId="2" fillId="6" borderId="3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3" fontId="23" fillId="0" borderId="7" xfId="0" applyNumberFormat="1" applyFont="1" applyFill="1" applyBorder="1" applyAlignment="1">
      <alignment horizontal="center" vertical="center" wrapText="1"/>
    </xf>
    <xf numFmtId="3" fontId="23" fillId="0" borderId="5" xfId="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/>
    </xf>
    <xf numFmtId="0" fontId="13" fillId="8" borderId="7" xfId="0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3" fontId="20" fillId="0" borderId="16" xfId="0" applyNumberFormat="1" applyFont="1" applyFill="1" applyBorder="1" applyAlignment="1">
      <alignment horizontal="center" vertical="center" wrapText="1"/>
    </xf>
    <xf numFmtId="3" fontId="20" fillId="0" borderId="17" xfId="0" applyNumberFormat="1" applyFont="1" applyFill="1" applyBorder="1" applyAlignment="1">
      <alignment horizontal="center" vertical="center" wrapText="1"/>
    </xf>
    <xf numFmtId="0" fontId="29" fillId="0" borderId="20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30" fillId="8" borderId="19" xfId="0" applyFont="1" applyFill="1" applyBorder="1" applyAlignment="1">
      <alignment horizontal="center" vertical="center" wrapText="1"/>
    </xf>
    <xf numFmtId="0" fontId="30" fillId="8" borderId="4" xfId="0" applyFont="1" applyFill="1" applyBorder="1" applyAlignment="1">
      <alignment horizontal="center" vertical="center" wrapText="1"/>
    </xf>
    <xf numFmtId="0" fontId="30" fillId="8" borderId="22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center" vertical="center"/>
    </xf>
    <xf numFmtId="3" fontId="29" fillId="0" borderId="19" xfId="0" applyNumberFormat="1" applyFont="1" applyFill="1" applyBorder="1" applyAlignment="1">
      <alignment horizontal="center" vertical="center"/>
    </xf>
    <xf numFmtId="3" fontId="29" fillId="0" borderId="4" xfId="0" applyNumberFormat="1" applyFont="1" applyFill="1" applyBorder="1" applyAlignment="1">
      <alignment horizontal="center" vertical="center"/>
    </xf>
    <xf numFmtId="3" fontId="29" fillId="0" borderId="22" xfId="0" applyNumberFormat="1" applyFont="1" applyFill="1" applyBorder="1" applyAlignment="1">
      <alignment horizontal="center" vertical="center"/>
    </xf>
    <xf numFmtId="0" fontId="27" fillId="9" borderId="1" xfId="0" applyFont="1" applyFill="1" applyBorder="1" applyAlignment="1">
      <alignment horizontal="center" vertical="center"/>
    </xf>
    <xf numFmtId="0" fontId="27" fillId="9" borderId="2" xfId="0" applyFont="1" applyFill="1" applyBorder="1" applyAlignment="1">
      <alignment horizontal="center" vertical="center"/>
    </xf>
    <xf numFmtId="0" fontId="27" fillId="9" borderId="1" xfId="0" applyFont="1" applyFill="1" applyBorder="1" applyAlignment="1">
      <alignment horizontal="center" vertical="center" wrapText="1"/>
    </xf>
    <xf numFmtId="0" fontId="27" fillId="9" borderId="2" xfId="0" applyFont="1" applyFill="1" applyBorder="1" applyAlignment="1">
      <alignment horizontal="center" vertical="center" wrapText="1"/>
    </xf>
    <xf numFmtId="0" fontId="27" fillId="9" borderId="16" xfId="0" applyFont="1" applyFill="1" applyBorder="1" applyAlignment="1">
      <alignment horizontal="center" vertical="center"/>
    </xf>
    <xf numFmtId="0" fontId="27" fillId="9" borderId="15" xfId="0" applyFont="1" applyFill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3" fontId="29" fillId="0" borderId="19" xfId="0" applyNumberFormat="1" applyFont="1" applyBorder="1" applyAlignment="1">
      <alignment horizontal="center" vertical="center"/>
    </xf>
    <xf numFmtId="3" fontId="29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0033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83"/>
  <sheetViews>
    <sheetView showGridLines="0" tabSelected="1" view="pageBreakPreview" zoomScale="70" zoomScaleNormal="100" zoomScaleSheetLayoutView="70" workbookViewId="0">
      <selection activeCell="B4" sqref="B4:T4"/>
    </sheetView>
  </sheetViews>
  <sheetFormatPr baseColWidth="10" defaultColWidth="11.42578125" defaultRowHeight="15" x14ac:dyDescent="0.25"/>
  <cols>
    <col min="1" max="1" width="11.42578125" style="17"/>
    <col min="2" max="2" width="7.7109375" style="17" customWidth="1"/>
    <col min="3" max="3" width="27.5703125" style="17" customWidth="1"/>
    <col min="4" max="4" width="25.28515625" style="17" customWidth="1"/>
    <col min="5" max="5" width="13.42578125" style="36" customWidth="1"/>
    <col min="6" max="6" width="12.28515625" style="17" customWidth="1"/>
    <col min="7" max="7" width="12.85546875" style="17" customWidth="1"/>
    <col min="8" max="8" width="13.5703125" style="17" customWidth="1"/>
    <col min="9" max="9" width="1.5703125" style="26" customWidth="1"/>
    <col min="10" max="18" width="9.42578125" style="17" customWidth="1"/>
    <col min="19" max="19" width="1.28515625" style="26" customWidth="1"/>
    <col min="20" max="20" width="19.42578125" style="17" customWidth="1"/>
    <col min="21" max="21" width="15.28515625" style="17" customWidth="1"/>
    <col min="22" max="16384" width="11.42578125" style="17"/>
  </cols>
  <sheetData>
    <row r="1" spans="2:21" ht="18" x14ac:dyDescent="0.25"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16"/>
    </row>
    <row r="2" spans="2:21" ht="29.25" customHeight="1" x14ac:dyDescent="0.25">
      <c r="B2" s="334" t="s">
        <v>181</v>
      </c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  <c r="R2" s="334"/>
      <c r="S2" s="334"/>
      <c r="T2" s="334"/>
      <c r="U2" s="10"/>
    </row>
    <row r="3" spans="2:21" ht="48" customHeight="1" x14ac:dyDescent="0.25">
      <c r="B3" s="334"/>
      <c r="C3" s="334"/>
      <c r="D3" s="334"/>
      <c r="E3" s="334"/>
      <c r="F3" s="334"/>
      <c r="G3" s="334"/>
      <c r="H3" s="334"/>
      <c r="I3" s="334"/>
      <c r="J3" s="334"/>
      <c r="K3" s="334"/>
      <c r="L3" s="334"/>
      <c r="M3" s="334"/>
      <c r="N3" s="334"/>
      <c r="O3" s="334"/>
      <c r="P3" s="334"/>
      <c r="Q3" s="334"/>
      <c r="R3" s="334"/>
      <c r="S3" s="334"/>
      <c r="T3" s="334"/>
      <c r="U3" s="11"/>
    </row>
    <row r="4" spans="2:21" ht="18.75" customHeight="1" x14ac:dyDescent="0.25">
      <c r="B4" s="334" t="s">
        <v>160</v>
      </c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11"/>
    </row>
    <row r="5" spans="2:21" ht="16.5" customHeight="1" x14ac:dyDescent="0.25"/>
    <row r="6" spans="2:21" ht="18.75" x14ac:dyDescent="0.3">
      <c r="B6" s="263" t="s">
        <v>183</v>
      </c>
      <c r="C6" s="263"/>
      <c r="D6" s="263"/>
      <c r="E6" s="263"/>
      <c r="F6" s="263"/>
      <c r="G6" s="263"/>
      <c r="H6" s="263"/>
      <c r="I6" s="263"/>
      <c r="J6" s="263"/>
      <c r="K6" s="263"/>
      <c r="L6" s="263"/>
      <c r="M6" s="263"/>
      <c r="N6" s="263"/>
      <c r="O6" s="263"/>
      <c r="P6" s="263"/>
      <c r="Q6" s="263"/>
      <c r="R6" s="263"/>
      <c r="S6" s="263"/>
      <c r="T6" s="263"/>
    </row>
    <row r="7" spans="2:21" ht="13.5" customHeight="1" x14ac:dyDescent="0.3"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263"/>
      <c r="R7" s="263"/>
      <c r="S7" s="263"/>
      <c r="T7" s="263"/>
    </row>
    <row r="8" spans="2:21" x14ac:dyDescent="0.25">
      <c r="C8" s="18"/>
      <c r="D8" s="18"/>
      <c r="G8" s="266" t="s">
        <v>15</v>
      </c>
      <c r="H8" s="266"/>
      <c r="I8" s="81"/>
      <c r="J8" s="52" t="s">
        <v>28</v>
      </c>
      <c r="K8" s="52" t="s">
        <v>29</v>
      </c>
      <c r="L8" s="52" t="s">
        <v>30</v>
      </c>
      <c r="M8" s="52" t="s">
        <v>31</v>
      </c>
      <c r="N8" s="52" t="s">
        <v>32</v>
      </c>
      <c r="O8" s="52" t="s">
        <v>33</v>
      </c>
      <c r="P8" s="52" t="s">
        <v>34</v>
      </c>
      <c r="Q8" s="52" t="s">
        <v>5</v>
      </c>
      <c r="R8" s="52" t="s">
        <v>35</v>
      </c>
      <c r="S8" s="66"/>
      <c r="T8" s="104" t="s">
        <v>159</v>
      </c>
    </row>
    <row r="9" spans="2:21" x14ac:dyDescent="0.25">
      <c r="C9" s="18"/>
      <c r="D9" s="18"/>
      <c r="G9" s="267" t="s">
        <v>16</v>
      </c>
      <c r="H9" s="267"/>
      <c r="I9" s="82"/>
      <c r="J9" s="188">
        <v>15</v>
      </c>
      <c r="K9" s="188">
        <v>21</v>
      </c>
      <c r="L9" s="188">
        <v>22</v>
      </c>
      <c r="M9" s="188">
        <v>21</v>
      </c>
      <c r="N9" s="188">
        <v>23</v>
      </c>
      <c r="O9" s="188">
        <v>20</v>
      </c>
      <c r="P9" s="188">
        <v>20</v>
      </c>
      <c r="Q9" s="188">
        <v>20</v>
      </c>
      <c r="R9" s="188">
        <v>19</v>
      </c>
      <c r="S9" s="65"/>
      <c r="T9" s="22">
        <f>SUM(J9:R9)</f>
        <v>181</v>
      </c>
    </row>
    <row r="10" spans="2:21" ht="15.6" customHeight="1" x14ac:dyDescent="0.25">
      <c r="C10" s="18"/>
      <c r="D10" s="18"/>
      <c r="G10" s="268" t="s">
        <v>17</v>
      </c>
      <c r="H10" s="268"/>
      <c r="I10" s="82"/>
      <c r="J10" s="188">
        <v>3</v>
      </c>
      <c r="K10" s="188">
        <v>4</v>
      </c>
      <c r="L10" s="188">
        <v>4</v>
      </c>
      <c r="M10" s="188">
        <v>5</v>
      </c>
      <c r="N10" s="188">
        <v>4</v>
      </c>
      <c r="O10" s="188">
        <v>4</v>
      </c>
      <c r="P10" s="188">
        <v>4</v>
      </c>
      <c r="Q10" s="188">
        <v>4</v>
      </c>
      <c r="R10" s="188">
        <v>5</v>
      </c>
      <c r="S10" s="65"/>
      <c r="T10" s="22">
        <f>SUM(J10:R10)</f>
        <v>37</v>
      </c>
    </row>
    <row r="11" spans="2:21" ht="15.6" customHeight="1" x14ac:dyDescent="0.25">
      <c r="C11" s="18"/>
      <c r="D11" s="18"/>
      <c r="G11" s="269" t="s">
        <v>18</v>
      </c>
      <c r="H11" s="269"/>
      <c r="I11" s="81"/>
      <c r="J11" s="189">
        <v>9</v>
      </c>
      <c r="K11" s="189">
        <v>12</v>
      </c>
      <c r="L11" s="189">
        <v>13</v>
      </c>
      <c r="M11" s="189">
        <v>13</v>
      </c>
      <c r="N11" s="189">
        <v>13</v>
      </c>
      <c r="O11" s="189">
        <v>13</v>
      </c>
      <c r="P11" s="189">
        <v>12</v>
      </c>
      <c r="Q11" s="189">
        <v>11</v>
      </c>
      <c r="R11" s="189">
        <v>12</v>
      </c>
      <c r="S11" s="67"/>
      <c r="T11" s="103">
        <f>SUM(J11:R11)</f>
        <v>108</v>
      </c>
    </row>
    <row r="12" spans="2:21" ht="15" customHeight="1" x14ac:dyDescent="0.25">
      <c r="C12" s="153"/>
      <c r="D12" s="18"/>
      <c r="G12" s="270" t="s">
        <v>25</v>
      </c>
      <c r="H12" s="270"/>
      <c r="I12" s="81"/>
      <c r="J12" s="189">
        <v>6</v>
      </c>
      <c r="K12" s="189">
        <v>8</v>
      </c>
      <c r="L12" s="189">
        <v>9</v>
      </c>
      <c r="M12" s="189">
        <v>8</v>
      </c>
      <c r="N12" s="189">
        <v>9</v>
      </c>
      <c r="O12" s="189">
        <v>8</v>
      </c>
      <c r="P12" s="189">
        <v>8</v>
      </c>
      <c r="Q12" s="189">
        <v>8</v>
      </c>
      <c r="R12" s="189">
        <v>8</v>
      </c>
      <c r="S12" s="67"/>
      <c r="T12" s="103">
        <f>SUM(J12:R12)</f>
        <v>72</v>
      </c>
    </row>
    <row r="13" spans="2:21" ht="26.25" customHeight="1" x14ac:dyDescent="0.25">
      <c r="C13" s="154"/>
      <c r="T13" s="116">
        <f>SUM(T9:T12)</f>
        <v>398</v>
      </c>
    </row>
    <row r="14" spans="2:21" ht="22.5" x14ac:dyDescent="0.25">
      <c r="B14" s="56" t="s">
        <v>9</v>
      </c>
      <c r="C14" s="40" t="s">
        <v>26</v>
      </c>
      <c r="D14" s="40" t="s">
        <v>73</v>
      </c>
      <c r="E14" s="57" t="s">
        <v>1</v>
      </c>
      <c r="F14" s="58" t="s">
        <v>2</v>
      </c>
      <c r="G14" s="58" t="s">
        <v>3</v>
      </c>
      <c r="H14" s="58" t="s">
        <v>4</v>
      </c>
      <c r="I14" s="91"/>
      <c r="J14" s="52" t="s">
        <v>28</v>
      </c>
      <c r="K14" s="52" t="s">
        <v>29</v>
      </c>
      <c r="L14" s="52" t="s">
        <v>30</v>
      </c>
      <c r="M14" s="52" t="s">
        <v>31</v>
      </c>
      <c r="N14" s="52" t="s">
        <v>32</v>
      </c>
      <c r="O14" s="52" t="s">
        <v>33</v>
      </c>
      <c r="P14" s="52" t="s">
        <v>34</v>
      </c>
      <c r="Q14" s="52" t="s">
        <v>5</v>
      </c>
      <c r="R14" s="59" t="s">
        <v>35</v>
      </c>
      <c r="S14" s="100"/>
      <c r="T14" s="109" t="s">
        <v>12</v>
      </c>
    </row>
    <row r="15" spans="2:21" s="50" customFormat="1" x14ac:dyDescent="0.25">
      <c r="B15" s="140"/>
      <c r="C15" s="161" t="s">
        <v>0</v>
      </c>
      <c r="D15" s="135"/>
      <c r="E15" s="111"/>
      <c r="F15" s="112"/>
      <c r="G15" s="112"/>
      <c r="H15" s="112"/>
      <c r="I15" s="91"/>
      <c r="J15" s="113"/>
      <c r="K15" s="113"/>
      <c r="L15" s="113"/>
      <c r="M15" s="113"/>
      <c r="N15" s="113"/>
      <c r="O15" s="113"/>
      <c r="P15" s="113"/>
      <c r="Q15" s="113"/>
      <c r="R15" s="114"/>
      <c r="S15" s="100"/>
      <c r="T15" s="90"/>
    </row>
    <row r="16" spans="2:21" ht="57" x14ac:dyDescent="0.25">
      <c r="B16" s="170">
        <v>1</v>
      </c>
      <c r="C16" s="171" t="s">
        <v>76</v>
      </c>
      <c r="D16" s="172" t="s">
        <v>111</v>
      </c>
      <c r="E16" s="173" t="s">
        <v>42</v>
      </c>
      <c r="F16" s="174">
        <v>1</v>
      </c>
      <c r="G16" s="174">
        <v>8</v>
      </c>
      <c r="H16" s="174">
        <f t="shared" ref="H16:H37" si="0">F16*G16</f>
        <v>8</v>
      </c>
      <c r="I16" s="175"/>
      <c r="J16" s="176">
        <f>+J9*H16</f>
        <v>120</v>
      </c>
      <c r="K16" s="176">
        <f>K9*H16</f>
        <v>168</v>
      </c>
      <c r="L16" s="176">
        <f>L9*H16</f>
        <v>176</v>
      </c>
      <c r="M16" s="176">
        <f>M9*H16</f>
        <v>168</v>
      </c>
      <c r="N16" s="176">
        <f>N9*H16</f>
        <v>184</v>
      </c>
      <c r="O16" s="176">
        <f>O9*H16</f>
        <v>160</v>
      </c>
      <c r="P16" s="176">
        <f>P9*H16</f>
        <v>160</v>
      </c>
      <c r="Q16" s="176">
        <f>Q9*H16</f>
        <v>160</v>
      </c>
      <c r="R16" s="176">
        <f>R9*H16</f>
        <v>152</v>
      </c>
      <c r="S16" s="69"/>
      <c r="T16" s="8">
        <f t="shared" ref="T16:T37" si="1">SUM(J16:R16)</f>
        <v>1448</v>
      </c>
    </row>
    <row r="17" spans="2:21" ht="60" customHeight="1" x14ac:dyDescent="0.25">
      <c r="B17" s="170">
        <v>2</v>
      </c>
      <c r="C17" s="179" t="s">
        <v>77</v>
      </c>
      <c r="D17" s="172" t="s">
        <v>111</v>
      </c>
      <c r="E17" s="178" t="s">
        <v>27</v>
      </c>
      <c r="F17" s="177">
        <v>1</v>
      </c>
      <c r="G17" s="177">
        <v>5</v>
      </c>
      <c r="H17" s="177">
        <f t="shared" si="0"/>
        <v>5</v>
      </c>
      <c r="I17" s="175"/>
      <c r="J17" s="176">
        <f>+J9*H17</f>
        <v>75</v>
      </c>
      <c r="K17" s="176">
        <f>K9*H17</f>
        <v>105</v>
      </c>
      <c r="L17" s="176">
        <f>L9*H17</f>
        <v>110</v>
      </c>
      <c r="M17" s="176">
        <f>M9*H17</f>
        <v>105</v>
      </c>
      <c r="N17" s="176">
        <f>N9*H17</f>
        <v>115</v>
      </c>
      <c r="O17" s="176">
        <f>O9*H17</f>
        <v>100</v>
      </c>
      <c r="P17" s="176">
        <f>P9*H17</f>
        <v>100</v>
      </c>
      <c r="Q17" s="176">
        <f>Q9*H17</f>
        <v>100</v>
      </c>
      <c r="R17" s="176">
        <f>R9*H17</f>
        <v>95</v>
      </c>
      <c r="S17" s="69"/>
      <c r="T17" s="8">
        <f t="shared" si="1"/>
        <v>905</v>
      </c>
      <c r="U17" s="21"/>
    </row>
    <row r="18" spans="2:21" ht="45" x14ac:dyDescent="0.25">
      <c r="B18" s="170">
        <v>3</v>
      </c>
      <c r="C18" s="180" t="s">
        <v>23</v>
      </c>
      <c r="D18" s="179" t="s">
        <v>133</v>
      </c>
      <c r="E18" s="178" t="s">
        <v>38</v>
      </c>
      <c r="F18" s="177">
        <v>1</v>
      </c>
      <c r="G18" s="177">
        <v>3</v>
      </c>
      <c r="H18" s="177">
        <f t="shared" si="0"/>
        <v>3</v>
      </c>
      <c r="I18" s="175"/>
      <c r="J18" s="176">
        <f>+J9*H18</f>
        <v>45</v>
      </c>
      <c r="K18" s="176">
        <f>K9*H18</f>
        <v>63</v>
      </c>
      <c r="L18" s="176">
        <f>L9*H18</f>
        <v>66</v>
      </c>
      <c r="M18" s="176">
        <f>M9*H18</f>
        <v>63</v>
      </c>
      <c r="N18" s="176">
        <f>N9*H18</f>
        <v>69</v>
      </c>
      <c r="O18" s="176">
        <f>O9*H18</f>
        <v>60</v>
      </c>
      <c r="P18" s="176">
        <f>P9*H18</f>
        <v>60</v>
      </c>
      <c r="Q18" s="176">
        <f>Q9*H18</f>
        <v>60</v>
      </c>
      <c r="R18" s="176">
        <f>R9*H18</f>
        <v>57</v>
      </c>
      <c r="S18" s="69"/>
      <c r="T18" s="8">
        <f t="shared" si="1"/>
        <v>543</v>
      </c>
      <c r="U18" s="21"/>
    </row>
    <row r="19" spans="2:21" ht="45" x14ac:dyDescent="0.25">
      <c r="B19" s="170">
        <v>4</v>
      </c>
      <c r="C19" s="193" t="s">
        <v>78</v>
      </c>
      <c r="D19" s="198"/>
      <c r="E19" s="194" t="s">
        <v>42</v>
      </c>
      <c r="F19" s="200">
        <v>1</v>
      </c>
      <c r="G19" s="200">
        <v>8</v>
      </c>
      <c r="H19" s="200">
        <f t="shared" si="0"/>
        <v>8</v>
      </c>
      <c r="I19" s="175"/>
      <c r="J19" s="201">
        <f>+J9*H19</f>
        <v>120</v>
      </c>
      <c r="K19" s="201">
        <f>K9*H19</f>
        <v>168</v>
      </c>
      <c r="L19" s="201">
        <f>L9*H19</f>
        <v>176</v>
      </c>
      <c r="M19" s="201">
        <f>M9*H19</f>
        <v>168</v>
      </c>
      <c r="N19" s="201">
        <f>N9*H19</f>
        <v>184</v>
      </c>
      <c r="O19" s="201">
        <f>O9*H19</f>
        <v>160</v>
      </c>
      <c r="P19" s="201">
        <f>P9*H19</f>
        <v>160</v>
      </c>
      <c r="Q19" s="201">
        <f>Q9*H19</f>
        <v>160</v>
      </c>
      <c r="R19" s="201">
        <f>R9*H19</f>
        <v>152</v>
      </c>
      <c r="S19" s="69"/>
      <c r="T19" s="8">
        <f t="shared" si="1"/>
        <v>1448</v>
      </c>
    </row>
    <row r="20" spans="2:21" ht="33.75" customHeight="1" x14ac:dyDescent="0.25">
      <c r="B20" s="192">
        <v>5</v>
      </c>
      <c r="C20" s="171" t="s">
        <v>79</v>
      </c>
      <c r="D20" s="171" t="s">
        <v>100</v>
      </c>
      <c r="E20" s="171" t="s">
        <v>157</v>
      </c>
      <c r="F20" s="174">
        <v>1</v>
      </c>
      <c r="G20" s="174">
        <v>2</v>
      </c>
      <c r="H20" s="174">
        <f t="shared" si="0"/>
        <v>2</v>
      </c>
      <c r="I20" s="203"/>
      <c r="J20" s="176">
        <f>J11*H20</f>
        <v>18</v>
      </c>
      <c r="K20" s="176">
        <f>K11*H20</f>
        <v>24</v>
      </c>
      <c r="L20" s="176">
        <f>L11*H20</f>
        <v>26</v>
      </c>
      <c r="M20" s="176">
        <f>M11*H20</f>
        <v>26</v>
      </c>
      <c r="N20" s="176">
        <f>N11*H20</f>
        <v>26</v>
      </c>
      <c r="O20" s="176">
        <f>O11*H20</f>
        <v>26</v>
      </c>
      <c r="P20" s="176">
        <f>P11*H20</f>
        <v>24</v>
      </c>
      <c r="Q20" s="176">
        <f>Q11*H20</f>
        <v>22</v>
      </c>
      <c r="R20" s="176">
        <f>R11*H20</f>
        <v>24</v>
      </c>
      <c r="S20" s="208"/>
      <c r="T20" s="181">
        <f t="shared" si="1"/>
        <v>216</v>
      </c>
    </row>
    <row r="21" spans="2:21" ht="48" customHeight="1" x14ac:dyDescent="0.25">
      <c r="B21" s="170">
        <v>6</v>
      </c>
      <c r="C21" s="179" t="s">
        <v>80</v>
      </c>
      <c r="D21" s="182"/>
      <c r="E21" s="178" t="s">
        <v>69</v>
      </c>
      <c r="F21" s="177">
        <v>1</v>
      </c>
      <c r="G21" s="177">
        <v>3</v>
      </c>
      <c r="H21" s="177">
        <f t="shared" si="0"/>
        <v>3</v>
      </c>
      <c r="I21" s="175"/>
      <c r="J21" s="202">
        <f>+J11*H21</f>
        <v>27</v>
      </c>
      <c r="K21" s="202">
        <f>+K11*H21</f>
        <v>36</v>
      </c>
      <c r="L21" s="202">
        <f>+L11*H21</f>
        <v>39</v>
      </c>
      <c r="M21" s="202">
        <f>+M11*H21</f>
        <v>39</v>
      </c>
      <c r="N21" s="202">
        <f>+N11*H21</f>
        <v>39</v>
      </c>
      <c r="O21" s="202">
        <f>+O11*H21</f>
        <v>39</v>
      </c>
      <c r="P21" s="202">
        <f>+P11*H21</f>
        <v>36</v>
      </c>
      <c r="Q21" s="202">
        <f>+Q11*H21</f>
        <v>33</v>
      </c>
      <c r="R21" s="202">
        <f>+R11*H21</f>
        <v>36</v>
      </c>
      <c r="S21" s="69"/>
      <c r="T21" s="130">
        <f t="shared" si="1"/>
        <v>324</v>
      </c>
    </row>
    <row r="22" spans="2:21" ht="22.5" x14ac:dyDescent="0.25">
      <c r="B22" s="271">
        <v>7</v>
      </c>
      <c r="C22" s="274" t="s">
        <v>82</v>
      </c>
      <c r="D22" s="183"/>
      <c r="E22" s="178" t="s">
        <v>55</v>
      </c>
      <c r="F22" s="177">
        <v>1</v>
      </c>
      <c r="G22" s="177">
        <v>9</v>
      </c>
      <c r="H22" s="177">
        <f t="shared" si="0"/>
        <v>9</v>
      </c>
      <c r="I22" s="175"/>
      <c r="J22" s="176">
        <f>+J9*H22</f>
        <v>135</v>
      </c>
      <c r="K22" s="176">
        <f>+K9*H22</f>
        <v>189</v>
      </c>
      <c r="L22" s="176">
        <f>L9*H22</f>
        <v>198</v>
      </c>
      <c r="M22" s="176">
        <f>M9*H22</f>
        <v>189</v>
      </c>
      <c r="N22" s="176">
        <f>N9*H22</f>
        <v>207</v>
      </c>
      <c r="O22" s="176">
        <f>O9*H22</f>
        <v>180</v>
      </c>
      <c r="P22" s="176">
        <f>P9*H22</f>
        <v>180</v>
      </c>
      <c r="Q22" s="176">
        <f>Q9*H22</f>
        <v>180</v>
      </c>
      <c r="R22" s="176">
        <f>R9*H22</f>
        <v>171</v>
      </c>
      <c r="S22" s="69"/>
      <c r="T22" s="8">
        <f t="shared" si="1"/>
        <v>1629</v>
      </c>
    </row>
    <row r="23" spans="2:21" ht="22.5" x14ac:dyDescent="0.25">
      <c r="B23" s="272"/>
      <c r="C23" s="275"/>
      <c r="D23" s="183" t="s">
        <v>96</v>
      </c>
      <c r="E23" s="178" t="s">
        <v>56</v>
      </c>
      <c r="F23" s="177">
        <v>1</v>
      </c>
      <c r="G23" s="177">
        <v>6</v>
      </c>
      <c r="H23" s="177">
        <f t="shared" si="0"/>
        <v>6</v>
      </c>
      <c r="I23" s="175"/>
      <c r="J23" s="176">
        <f>+J9*H23</f>
        <v>90</v>
      </c>
      <c r="K23" s="176">
        <f>K9*H23</f>
        <v>126</v>
      </c>
      <c r="L23" s="176">
        <f>L9*H23</f>
        <v>132</v>
      </c>
      <c r="M23" s="176">
        <f>M9*H23</f>
        <v>126</v>
      </c>
      <c r="N23" s="176">
        <f>N9*H23</f>
        <v>138</v>
      </c>
      <c r="O23" s="176">
        <f>O9*H23</f>
        <v>120</v>
      </c>
      <c r="P23" s="176">
        <f>P9*H23</f>
        <v>120</v>
      </c>
      <c r="Q23" s="176">
        <f>Q9*H23</f>
        <v>120</v>
      </c>
      <c r="R23" s="176">
        <f>R9*H23</f>
        <v>114</v>
      </c>
      <c r="S23" s="69"/>
      <c r="T23" s="8">
        <f t="shared" si="1"/>
        <v>1086</v>
      </c>
    </row>
    <row r="24" spans="2:21" ht="22.5" x14ac:dyDescent="0.25">
      <c r="B24" s="273"/>
      <c r="C24" s="276"/>
      <c r="D24" s="179"/>
      <c r="E24" s="178" t="s">
        <v>57</v>
      </c>
      <c r="F24" s="177">
        <v>1</v>
      </c>
      <c r="G24" s="177">
        <v>4</v>
      </c>
      <c r="H24" s="177">
        <f t="shared" si="0"/>
        <v>4</v>
      </c>
      <c r="I24" s="175"/>
      <c r="J24" s="176">
        <f>+J10*H24</f>
        <v>12</v>
      </c>
      <c r="K24" s="176">
        <f>+K10*H24</f>
        <v>16</v>
      </c>
      <c r="L24" s="176">
        <f>L10*H24</f>
        <v>16</v>
      </c>
      <c r="M24" s="176">
        <f>M10*H24</f>
        <v>20</v>
      </c>
      <c r="N24" s="176">
        <f>N10*H24</f>
        <v>16</v>
      </c>
      <c r="O24" s="176">
        <f>O10*H24</f>
        <v>16</v>
      </c>
      <c r="P24" s="176">
        <f>P10*H24</f>
        <v>16</v>
      </c>
      <c r="Q24" s="176">
        <f>Q10*H24</f>
        <v>16</v>
      </c>
      <c r="R24" s="176">
        <f>R10*H24</f>
        <v>20</v>
      </c>
      <c r="S24" s="69"/>
      <c r="T24" s="8">
        <f t="shared" si="1"/>
        <v>148</v>
      </c>
    </row>
    <row r="25" spans="2:21" ht="34.5" x14ac:dyDescent="0.25">
      <c r="B25" s="170">
        <v>8</v>
      </c>
      <c r="C25" s="179" t="s">
        <v>81</v>
      </c>
      <c r="D25" s="182" t="s">
        <v>99</v>
      </c>
      <c r="E25" s="178" t="s">
        <v>38</v>
      </c>
      <c r="F25" s="177">
        <v>1</v>
      </c>
      <c r="G25" s="177">
        <v>3</v>
      </c>
      <c r="H25" s="177">
        <f t="shared" si="0"/>
        <v>3</v>
      </c>
      <c r="I25" s="175"/>
      <c r="J25" s="176">
        <f>+J9*H25</f>
        <v>45</v>
      </c>
      <c r="K25" s="176">
        <f>+K9*H25</f>
        <v>63</v>
      </c>
      <c r="L25" s="176">
        <f>L9*H25</f>
        <v>66</v>
      </c>
      <c r="M25" s="176">
        <f>M9*H25</f>
        <v>63</v>
      </c>
      <c r="N25" s="176">
        <f>N9*H25</f>
        <v>69</v>
      </c>
      <c r="O25" s="176">
        <f>O9*H25</f>
        <v>60</v>
      </c>
      <c r="P25" s="176">
        <f>P9*H25</f>
        <v>60</v>
      </c>
      <c r="Q25" s="176">
        <f>Q9*H25</f>
        <v>60</v>
      </c>
      <c r="R25" s="176">
        <f>R9*H25</f>
        <v>57</v>
      </c>
      <c r="S25" s="69"/>
      <c r="T25" s="8">
        <f t="shared" si="1"/>
        <v>543</v>
      </c>
    </row>
    <row r="26" spans="2:21" ht="33.75" x14ac:dyDescent="0.25">
      <c r="B26" s="170">
        <v>9</v>
      </c>
      <c r="C26" s="179" t="s">
        <v>83</v>
      </c>
      <c r="D26" s="179" t="s">
        <v>97</v>
      </c>
      <c r="E26" s="178" t="s">
        <v>39</v>
      </c>
      <c r="F26" s="177">
        <v>1</v>
      </c>
      <c r="G26" s="177">
        <v>2</v>
      </c>
      <c r="H26" s="177">
        <f t="shared" si="0"/>
        <v>2</v>
      </c>
      <c r="I26" s="175"/>
      <c r="J26" s="176">
        <f>+J9*H26</f>
        <v>30</v>
      </c>
      <c r="K26" s="176">
        <f>K9*H26</f>
        <v>42</v>
      </c>
      <c r="L26" s="176">
        <f>L9*H26</f>
        <v>44</v>
      </c>
      <c r="M26" s="176">
        <f>M9*H26</f>
        <v>42</v>
      </c>
      <c r="N26" s="176">
        <f>N9*H26</f>
        <v>46</v>
      </c>
      <c r="O26" s="176">
        <f>O9*H26</f>
        <v>40</v>
      </c>
      <c r="P26" s="176">
        <f>P9*H26</f>
        <v>40</v>
      </c>
      <c r="Q26" s="176">
        <f>Q9*H26</f>
        <v>40</v>
      </c>
      <c r="R26" s="176">
        <f>R9*H26</f>
        <v>38</v>
      </c>
      <c r="S26" s="69"/>
      <c r="T26" s="8">
        <f t="shared" si="1"/>
        <v>362</v>
      </c>
    </row>
    <row r="27" spans="2:21" ht="34.5" x14ac:dyDescent="0.25">
      <c r="B27" s="271">
        <v>10</v>
      </c>
      <c r="C27" s="179" t="s">
        <v>84</v>
      </c>
      <c r="D27" s="182" t="s">
        <v>98</v>
      </c>
      <c r="E27" s="178" t="s">
        <v>39</v>
      </c>
      <c r="F27" s="177">
        <v>1</v>
      </c>
      <c r="G27" s="177">
        <v>2</v>
      </c>
      <c r="H27" s="177">
        <f t="shared" si="0"/>
        <v>2</v>
      </c>
      <c r="I27" s="175"/>
      <c r="J27" s="176">
        <f>+J9*H27</f>
        <v>30</v>
      </c>
      <c r="K27" s="176">
        <f>K9*H27</f>
        <v>42</v>
      </c>
      <c r="L27" s="176">
        <f>L9*H27</f>
        <v>44</v>
      </c>
      <c r="M27" s="176">
        <f>M9*H27</f>
        <v>42</v>
      </c>
      <c r="N27" s="176">
        <f>N9*H27</f>
        <v>46</v>
      </c>
      <c r="O27" s="176">
        <f>O9*H27</f>
        <v>40</v>
      </c>
      <c r="P27" s="176">
        <f>P9*H27</f>
        <v>40</v>
      </c>
      <c r="Q27" s="176">
        <f>Q9*H27</f>
        <v>40</v>
      </c>
      <c r="R27" s="176">
        <f>R9*H27</f>
        <v>38</v>
      </c>
      <c r="S27" s="69"/>
      <c r="T27" s="8">
        <f t="shared" si="1"/>
        <v>362</v>
      </c>
    </row>
    <row r="28" spans="2:21" ht="22.5" x14ac:dyDescent="0.25">
      <c r="B28" s="272">
        <v>9.6923076923076898</v>
      </c>
      <c r="C28" s="184" t="s">
        <v>85</v>
      </c>
      <c r="D28" s="179" t="s">
        <v>134</v>
      </c>
      <c r="E28" s="178" t="s">
        <v>38</v>
      </c>
      <c r="F28" s="177">
        <v>1</v>
      </c>
      <c r="G28" s="177">
        <v>3</v>
      </c>
      <c r="H28" s="177">
        <f t="shared" si="0"/>
        <v>3</v>
      </c>
      <c r="I28" s="175"/>
      <c r="J28" s="176">
        <f>+J9*H28</f>
        <v>45</v>
      </c>
      <c r="K28" s="176">
        <f>K9*H28</f>
        <v>63</v>
      </c>
      <c r="L28" s="176">
        <f>L9*H28</f>
        <v>66</v>
      </c>
      <c r="M28" s="176">
        <f>M9*H28</f>
        <v>63</v>
      </c>
      <c r="N28" s="176">
        <f>N9*H28</f>
        <v>69</v>
      </c>
      <c r="O28" s="176">
        <f>O9*H28</f>
        <v>60</v>
      </c>
      <c r="P28" s="176">
        <f>P9*H28</f>
        <v>60</v>
      </c>
      <c r="Q28" s="176">
        <f>Q9*H28</f>
        <v>60</v>
      </c>
      <c r="R28" s="176">
        <f>R9*H28</f>
        <v>57</v>
      </c>
      <c r="S28" s="69"/>
      <c r="T28" s="8">
        <f t="shared" si="1"/>
        <v>543</v>
      </c>
    </row>
    <row r="29" spans="2:21" ht="36" customHeight="1" x14ac:dyDescent="0.25">
      <c r="B29" s="273">
        <v>10.153846153846199</v>
      </c>
      <c r="C29" s="180" t="s">
        <v>86</v>
      </c>
      <c r="D29" s="179"/>
      <c r="E29" s="178" t="s">
        <v>44</v>
      </c>
      <c r="F29" s="177">
        <v>1</v>
      </c>
      <c r="G29" s="177">
        <v>7</v>
      </c>
      <c r="H29" s="177">
        <f t="shared" si="0"/>
        <v>7</v>
      </c>
      <c r="I29" s="175"/>
      <c r="J29" s="176">
        <f>+J9*H29</f>
        <v>105</v>
      </c>
      <c r="K29" s="176">
        <f>K9*H29</f>
        <v>147</v>
      </c>
      <c r="L29" s="176">
        <f>L9*H29</f>
        <v>154</v>
      </c>
      <c r="M29" s="176">
        <f>M9*H29</f>
        <v>147</v>
      </c>
      <c r="N29" s="176">
        <f>N9*H29</f>
        <v>161</v>
      </c>
      <c r="O29" s="176">
        <f>O9*H29</f>
        <v>140</v>
      </c>
      <c r="P29" s="176">
        <f>P9*H29</f>
        <v>140</v>
      </c>
      <c r="Q29" s="176">
        <f>Q9*H29</f>
        <v>140</v>
      </c>
      <c r="R29" s="176">
        <f>R9*H29</f>
        <v>133</v>
      </c>
      <c r="S29" s="69"/>
      <c r="T29" s="8">
        <f t="shared" si="1"/>
        <v>1267</v>
      </c>
    </row>
    <row r="30" spans="2:21" ht="23.25" x14ac:dyDescent="0.25">
      <c r="B30" s="170">
        <v>11</v>
      </c>
      <c r="C30" s="185" t="s">
        <v>87</v>
      </c>
      <c r="D30" s="186" t="s">
        <v>75</v>
      </c>
      <c r="E30" s="178" t="s">
        <v>44</v>
      </c>
      <c r="F30" s="177">
        <v>1</v>
      </c>
      <c r="G30" s="177">
        <v>7</v>
      </c>
      <c r="H30" s="177">
        <f t="shared" si="0"/>
        <v>7</v>
      </c>
      <c r="I30" s="175"/>
      <c r="J30" s="176">
        <f>+J9*H30</f>
        <v>105</v>
      </c>
      <c r="K30" s="176">
        <f>K9*H30</f>
        <v>147</v>
      </c>
      <c r="L30" s="176">
        <f>L9*H30</f>
        <v>154</v>
      </c>
      <c r="M30" s="176">
        <f>M9*H30</f>
        <v>147</v>
      </c>
      <c r="N30" s="176">
        <f>N9*H30</f>
        <v>161</v>
      </c>
      <c r="O30" s="176">
        <f>O9*H30</f>
        <v>140</v>
      </c>
      <c r="P30" s="176">
        <f>P9*H30</f>
        <v>140</v>
      </c>
      <c r="Q30" s="176">
        <f>Q9*H30</f>
        <v>140</v>
      </c>
      <c r="R30" s="176">
        <f>R9*H30</f>
        <v>133</v>
      </c>
      <c r="S30" s="69"/>
      <c r="T30" s="8">
        <f t="shared" si="1"/>
        <v>1267</v>
      </c>
    </row>
    <row r="31" spans="2:21" ht="57" x14ac:dyDescent="0.25">
      <c r="B31" s="170">
        <v>12</v>
      </c>
      <c r="C31" s="171" t="s">
        <v>88</v>
      </c>
      <c r="D31" s="172" t="s">
        <v>111</v>
      </c>
      <c r="E31" s="178" t="s">
        <v>58</v>
      </c>
      <c r="F31" s="177">
        <v>1</v>
      </c>
      <c r="G31" s="177">
        <v>1</v>
      </c>
      <c r="H31" s="177">
        <f t="shared" si="0"/>
        <v>1</v>
      </c>
      <c r="I31" s="175"/>
      <c r="J31" s="176">
        <f>+J9*H31</f>
        <v>15</v>
      </c>
      <c r="K31" s="176">
        <f>K9*H31</f>
        <v>21</v>
      </c>
      <c r="L31" s="176">
        <f>L9*H31</f>
        <v>22</v>
      </c>
      <c r="M31" s="176">
        <f>M9*H31</f>
        <v>21</v>
      </c>
      <c r="N31" s="176">
        <f>N9*H31</f>
        <v>23</v>
      </c>
      <c r="O31" s="176">
        <f>O9*H31</f>
        <v>20</v>
      </c>
      <c r="P31" s="176">
        <f>P9*H31</f>
        <v>20</v>
      </c>
      <c r="Q31" s="176">
        <f>Q9*H31</f>
        <v>20</v>
      </c>
      <c r="R31" s="176">
        <f>R9*H31</f>
        <v>19</v>
      </c>
      <c r="S31" s="69"/>
      <c r="T31" s="8">
        <f t="shared" si="1"/>
        <v>181</v>
      </c>
    </row>
    <row r="32" spans="2:21" ht="22.5" x14ac:dyDescent="0.25">
      <c r="B32" s="271">
        <v>13</v>
      </c>
      <c r="C32" s="179" t="s">
        <v>89</v>
      </c>
      <c r="D32" s="182"/>
      <c r="E32" s="178" t="s">
        <v>58</v>
      </c>
      <c r="F32" s="177">
        <v>1</v>
      </c>
      <c r="G32" s="177">
        <v>1</v>
      </c>
      <c r="H32" s="177">
        <f t="shared" si="0"/>
        <v>1</v>
      </c>
      <c r="I32" s="175"/>
      <c r="J32" s="176">
        <f>+J9*H32</f>
        <v>15</v>
      </c>
      <c r="K32" s="176">
        <f>K9*H32</f>
        <v>21</v>
      </c>
      <c r="L32" s="176">
        <f>L9*H32</f>
        <v>22</v>
      </c>
      <c r="M32" s="176">
        <f>M9*H32</f>
        <v>21</v>
      </c>
      <c r="N32" s="176">
        <f>N9*H32</f>
        <v>23</v>
      </c>
      <c r="O32" s="176">
        <f>O9*H32</f>
        <v>20</v>
      </c>
      <c r="P32" s="176">
        <f>P9*H32</f>
        <v>20</v>
      </c>
      <c r="Q32" s="176">
        <f>Q9*H32</f>
        <v>20</v>
      </c>
      <c r="R32" s="176">
        <f>R9*H32</f>
        <v>19</v>
      </c>
      <c r="S32" s="69"/>
      <c r="T32" s="8">
        <f t="shared" si="1"/>
        <v>181</v>
      </c>
    </row>
    <row r="33" spans="2:20" ht="22.5" x14ac:dyDescent="0.25">
      <c r="B33" s="272">
        <v>12</v>
      </c>
      <c r="C33" s="180" t="s">
        <v>90</v>
      </c>
      <c r="D33" s="182"/>
      <c r="E33" s="178" t="s">
        <v>59</v>
      </c>
      <c r="F33" s="177">
        <v>1</v>
      </c>
      <c r="G33" s="177">
        <v>2</v>
      </c>
      <c r="H33" s="177">
        <f t="shared" si="0"/>
        <v>2</v>
      </c>
      <c r="I33" s="175"/>
      <c r="J33" s="176">
        <f>+J9*H33</f>
        <v>30</v>
      </c>
      <c r="K33" s="176">
        <f>K9*H33</f>
        <v>42</v>
      </c>
      <c r="L33" s="176">
        <f>L9*H33</f>
        <v>44</v>
      </c>
      <c r="M33" s="176">
        <f>M9*H33</f>
        <v>42</v>
      </c>
      <c r="N33" s="176">
        <f>N9*H33</f>
        <v>46</v>
      </c>
      <c r="O33" s="176">
        <f>O9*H33</f>
        <v>40</v>
      </c>
      <c r="P33" s="176">
        <f>P9*H33</f>
        <v>40</v>
      </c>
      <c r="Q33" s="176">
        <f>Q9*H33</f>
        <v>40</v>
      </c>
      <c r="R33" s="176">
        <f>R9*H33</f>
        <v>38</v>
      </c>
      <c r="S33" s="69"/>
      <c r="T33" s="24">
        <f t="shared" si="1"/>
        <v>362</v>
      </c>
    </row>
    <row r="34" spans="2:20" ht="22.5" x14ac:dyDescent="0.25">
      <c r="B34" s="273">
        <v>12.461538461538501</v>
      </c>
      <c r="C34" s="180" t="s">
        <v>91</v>
      </c>
      <c r="D34" s="179"/>
      <c r="E34" s="178" t="s">
        <v>27</v>
      </c>
      <c r="F34" s="177">
        <v>1</v>
      </c>
      <c r="G34" s="177">
        <v>5</v>
      </c>
      <c r="H34" s="177">
        <f t="shared" si="0"/>
        <v>5</v>
      </c>
      <c r="I34" s="175"/>
      <c r="J34" s="176">
        <f>+J9*H34</f>
        <v>75</v>
      </c>
      <c r="K34" s="176">
        <f>K9*H34</f>
        <v>105</v>
      </c>
      <c r="L34" s="176">
        <f>L9*H34</f>
        <v>110</v>
      </c>
      <c r="M34" s="176">
        <f>M9*H34</f>
        <v>105</v>
      </c>
      <c r="N34" s="176">
        <f>N9*H34</f>
        <v>115</v>
      </c>
      <c r="O34" s="176">
        <f>O9*H34</f>
        <v>100</v>
      </c>
      <c r="P34" s="176">
        <f>P9*H34</f>
        <v>100</v>
      </c>
      <c r="Q34" s="176">
        <f>Q9*H34</f>
        <v>100</v>
      </c>
      <c r="R34" s="176">
        <f>R9*H34</f>
        <v>95</v>
      </c>
      <c r="S34" s="69"/>
      <c r="T34" s="3">
        <f t="shared" si="1"/>
        <v>905</v>
      </c>
    </row>
    <row r="35" spans="2:20" ht="22.5" x14ac:dyDescent="0.25">
      <c r="B35" s="170">
        <v>14</v>
      </c>
      <c r="C35" s="180" t="s">
        <v>92</v>
      </c>
      <c r="D35" s="179" t="s">
        <v>74</v>
      </c>
      <c r="E35" s="178" t="s">
        <v>40</v>
      </c>
      <c r="F35" s="177">
        <v>1</v>
      </c>
      <c r="G35" s="177">
        <v>4</v>
      </c>
      <c r="H35" s="177">
        <f t="shared" si="0"/>
        <v>4</v>
      </c>
      <c r="I35" s="175"/>
      <c r="J35" s="176">
        <f>+J9*H35</f>
        <v>60</v>
      </c>
      <c r="K35" s="176">
        <f>+K9*H35</f>
        <v>84</v>
      </c>
      <c r="L35" s="176">
        <f>L9*H35</f>
        <v>88</v>
      </c>
      <c r="M35" s="176">
        <f>M9*H35</f>
        <v>84</v>
      </c>
      <c r="N35" s="176">
        <f>N9*H35</f>
        <v>92</v>
      </c>
      <c r="O35" s="176">
        <f>O9*H35</f>
        <v>80</v>
      </c>
      <c r="P35" s="176">
        <f>P9*H35</f>
        <v>80</v>
      </c>
      <c r="Q35" s="176">
        <f>Q9*H35</f>
        <v>80</v>
      </c>
      <c r="R35" s="176">
        <f>R9*H35</f>
        <v>76</v>
      </c>
      <c r="S35" s="69"/>
      <c r="T35" s="3">
        <f t="shared" si="1"/>
        <v>724</v>
      </c>
    </row>
    <row r="36" spans="2:20" ht="22.5" x14ac:dyDescent="0.25">
      <c r="B36" s="170">
        <v>15</v>
      </c>
      <c r="C36" s="180" t="s">
        <v>93</v>
      </c>
      <c r="D36" s="179"/>
      <c r="E36" s="178" t="s">
        <v>38</v>
      </c>
      <c r="F36" s="177">
        <v>1</v>
      </c>
      <c r="G36" s="177">
        <v>3</v>
      </c>
      <c r="H36" s="177">
        <f t="shared" si="0"/>
        <v>3</v>
      </c>
      <c r="I36" s="175"/>
      <c r="J36" s="176">
        <f>+J9*H36</f>
        <v>45</v>
      </c>
      <c r="K36" s="176">
        <f>K9*H36</f>
        <v>63</v>
      </c>
      <c r="L36" s="176">
        <f>L9*H36</f>
        <v>66</v>
      </c>
      <c r="M36" s="176">
        <f>M9*H36</f>
        <v>63</v>
      </c>
      <c r="N36" s="176">
        <f>N9*H36</f>
        <v>69</v>
      </c>
      <c r="O36" s="176">
        <f>O9*H36</f>
        <v>60</v>
      </c>
      <c r="P36" s="176">
        <f>P9*H36</f>
        <v>60</v>
      </c>
      <c r="Q36" s="176">
        <f>Q9*H36</f>
        <v>60</v>
      </c>
      <c r="R36" s="176">
        <f>R9*H36</f>
        <v>57</v>
      </c>
      <c r="S36" s="69"/>
      <c r="T36" s="33">
        <f t="shared" si="1"/>
        <v>543</v>
      </c>
    </row>
    <row r="37" spans="2:20" ht="22.5" x14ac:dyDescent="0.25">
      <c r="B37" s="187">
        <v>16</v>
      </c>
      <c r="C37" s="180" t="s">
        <v>94</v>
      </c>
      <c r="D37" s="179" t="s">
        <v>95</v>
      </c>
      <c r="E37" s="178" t="s">
        <v>27</v>
      </c>
      <c r="F37" s="177">
        <v>1</v>
      </c>
      <c r="G37" s="177">
        <v>5</v>
      </c>
      <c r="H37" s="177">
        <f t="shared" si="0"/>
        <v>5</v>
      </c>
      <c r="I37" s="175"/>
      <c r="J37" s="176">
        <f>+J9*H37</f>
        <v>75</v>
      </c>
      <c r="K37" s="176">
        <f>+K9*H37</f>
        <v>105</v>
      </c>
      <c r="L37" s="176">
        <f>L9*H37</f>
        <v>110</v>
      </c>
      <c r="M37" s="176">
        <f>M9*H37</f>
        <v>105</v>
      </c>
      <c r="N37" s="176">
        <f>N9*H37</f>
        <v>115</v>
      </c>
      <c r="O37" s="176">
        <f>O9*H37</f>
        <v>100</v>
      </c>
      <c r="P37" s="176">
        <f>P9*H37</f>
        <v>100</v>
      </c>
      <c r="Q37" s="176">
        <f>Q9*H37</f>
        <v>100</v>
      </c>
      <c r="R37" s="176">
        <f>R9*H37</f>
        <v>95</v>
      </c>
      <c r="S37" s="69"/>
      <c r="T37" s="4">
        <f t="shared" si="1"/>
        <v>905</v>
      </c>
    </row>
    <row r="38" spans="2:20" x14ac:dyDescent="0.25">
      <c r="B38" s="55"/>
      <c r="C38" s="142"/>
      <c r="D38" s="142"/>
      <c r="E38" s="143"/>
      <c r="F38" s="1">
        <f>SUM(F16:F37)</f>
        <v>22</v>
      </c>
      <c r="G38" s="260" t="s">
        <v>14</v>
      </c>
      <c r="H38" s="261"/>
      <c r="I38" s="98"/>
      <c r="J38" s="34">
        <f t="shared" ref="J38:R38" si="2">SUM(J16:J37)</f>
        <v>1317</v>
      </c>
      <c r="K38" s="23">
        <f t="shared" si="2"/>
        <v>1840</v>
      </c>
      <c r="L38" s="23">
        <f t="shared" si="2"/>
        <v>1929</v>
      </c>
      <c r="M38" s="23">
        <f t="shared" si="2"/>
        <v>1849</v>
      </c>
      <c r="N38" s="23">
        <f t="shared" si="2"/>
        <v>2013</v>
      </c>
      <c r="O38" s="23">
        <f t="shared" si="2"/>
        <v>1761</v>
      </c>
      <c r="P38" s="23">
        <f t="shared" si="2"/>
        <v>1756</v>
      </c>
      <c r="Q38" s="23">
        <f t="shared" si="2"/>
        <v>1751</v>
      </c>
      <c r="R38" s="23">
        <f t="shared" si="2"/>
        <v>1676</v>
      </c>
      <c r="S38" s="77"/>
      <c r="T38" s="117">
        <f>SUM(T16:T37)</f>
        <v>15892</v>
      </c>
    </row>
    <row r="40" spans="2:20" ht="33" customHeight="1" x14ac:dyDescent="0.25">
      <c r="B40" s="56" t="s">
        <v>9</v>
      </c>
      <c r="C40" s="40" t="s">
        <v>26</v>
      </c>
      <c r="D40" s="40" t="s">
        <v>73</v>
      </c>
      <c r="E40" s="57" t="s">
        <v>1</v>
      </c>
      <c r="F40" s="58" t="s">
        <v>2</v>
      </c>
      <c r="G40" s="58" t="s">
        <v>3</v>
      </c>
      <c r="H40" s="58" t="s">
        <v>4</v>
      </c>
      <c r="I40" s="98"/>
      <c r="J40" s="52" t="s">
        <v>28</v>
      </c>
      <c r="K40" s="52" t="s">
        <v>29</v>
      </c>
      <c r="L40" s="52" t="s">
        <v>30</v>
      </c>
      <c r="M40" s="52" t="s">
        <v>31</v>
      </c>
      <c r="N40" s="52" t="s">
        <v>32</v>
      </c>
      <c r="O40" s="52" t="s">
        <v>33</v>
      </c>
      <c r="P40" s="52" t="s">
        <v>34</v>
      </c>
      <c r="Q40" s="52" t="s">
        <v>5</v>
      </c>
      <c r="R40" s="59" t="s">
        <v>35</v>
      </c>
      <c r="S40" s="100"/>
      <c r="T40" s="109" t="s">
        <v>12</v>
      </c>
    </row>
    <row r="41" spans="2:20" s="50" customFormat="1" ht="18" customHeight="1" x14ac:dyDescent="0.25">
      <c r="B41" s="105"/>
      <c r="C41" s="115" t="s">
        <v>43</v>
      </c>
      <c r="D41" s="49"/>
      <c r="E41" s="25"/>
      <c r="F41" s="106"/>
      <c r="G41" s="106"/>
      <c r="H41" s="106"/>
      <c r="I41" s="98"/>
      <c r="J41" s="48"/>
      <c r="K41" s="48"/>
      <c r="L41" s="48"/>
      <c r="M41" s="48"/>
      <c r="N41" s="48"/>
      <c r="O41" s="48"/>
      <c r="P41" s="48"/>
      <c r="Q41" s="48"/>
      <c r="R41" s="48"/>
      <c r="S41" s="101"/>
      <c r="T41" s="53"/>
    </row>
    <row r="42" spans="2:20" ht="22.5" x14ac:dyDescent="0.25">
      <c r="B42" s="265">
        <v>17</v>
      </c>
      <c r="C42" s="277" t="s">
        <v>112</v>
      </c>
      <c r="D42" s="254" t="s">
        <v>124</v>
      </c>
      <c r="E42" s="178" t="s">
        <v>49</v>
      </c>
      <c r="F42" s="177">
        <v>1</v>
      </c>
      <c r="G42" s="177">
        <v>4</v>
      </c>
      <c r="H42" s="177">
        <v>4</v>
      </c>
      <c r="I42" s="175"/>
      <c r="J42" s="176">
        <f>+J9*H42</f>
        <v>60</v>
      </c>
      <c r="K42" s="176">
        <f t="shared" ref="K42:R42" si="3">$H$42*K9</f>
        <v>84</v>
      </c>
      <c r="L42" s="176">
        <f t="shared" si="3"/>
        <v>88</v>
      </c>
      <c r="M42" s="176">
        <f t="shared" si="3"/>
        <v>84</v>
      </c>
      <c r="N42" s="176">
        <f t="shared" si="3"/>
        <v>92</v>
      </c>
      <c r="O42" s="176">
        <f t="shared" si="3"/>
        <v>80</v>
      </c>
      <c r="P42" s="176">
        <f t="shared" si="3"/>
        <v>80</v>
      </c>
      <c r="Q42" s="176">
        <f t="shared" si="3"/>
        <v>80</v>
      </c>
      <c r="R42" s="176">
        <f t="shared" si="3"/>
        <v>76</v>
      </c>
      <c r="S42" s="69"/>
      <c r="T42" s="37">
        <f t="shared" ref="T42:T57" si="4">SUM(J42:R42)</f>
        <v>724</v>
      </c>
    </row>
    <row r="43" spans="2:20" ht="22.5" x14ac:dyDescent="0.25">
      <c r="B43" s="265"/>
      <c r="C43" s="278"/>
      <c r="D43" s="254"/>
      <c r="E43" s="178" t="s">
        <v>50</v>
      </c>
      <c r="F43" s="177">
        <v>1</v>
      </c>
      <c r="G43" s="177">
        <v>3</v>
      </c>
      <c r="H43" s="177">
        <v>3</v>
      </c>
      <c r="I43" s="175"/>
      <c r="J43" s="176">
        <f>+J10*H43</f>
        <v>9</v>
      </c>
      <c r="K43" s="176">
        <f t="shared" ref="K43:R43" si="5">$H$43*K10</f>
        <v>12</v>
      </c>
      <c r="L43" s="176">
        <f t="shared" si="5"/>
        <v>12</v>
      </c>
      <c r="M43" s="176">
        <f t="shared" si="5"/>
        <v>15</v>
      </c>
      <c r="N43" s="176">
        <f t="shared" si="5"/>
        <v>12</v>
      </c>
      <c r="O43" s="176">
        <f t="shared" si="5"/>
        <v>12</v>
      </c>
      <c r="P43" s="176">
        <f t="shared" si="5"/>
        <v>12</v>
      </c>
      <c r="Q43" s="176">
        <f t="shared" si="5"/>
        <v>12</v>
      </c>
      <c r="R43" s="176">
        <f t="shared" si="5"/>
        <v>15</v>
      </c>
      <c r="S43" s="69"/>
      <c r="T43" s="42">
        <f t="shared" si="4"/>
        <v>111</v>
      </c>
    </row>
    <row r="44" spans="2:20" ht="22.5" x14ac:dyDescent="0.25">
      <c r="B44" s="265">
        <v>18</v>
      </c>
      <c r="C44" s="277" t="s">
        <v>113</v>
      </c>
      <c r="D44" s="279" t="s">
        <v>125</v>
      </c>
      <c r="E44" s="178" t="s">
        <v>44</v>
      </c>
      <c r="F44" s="177">
        <v>1</v>
      </c>
      <c r="G44" s="177">
        <v>7</v>
      </c>
      <c r="H44" s="177">
        <v>7</v>
      </c>
      <c r="I44" s="175"/>
      <c r="J44" s="176">
        <f>+J9*H44</f>
        <v>105</v>
      </c>
      <c r="K44" s="176">
        <f>+K9*H44</f>
        <v>147</v>
      </c>
      <c r="L44" s="176">
        <f t="shared" ref="L44:R44" si="6">$H$44*L9</f>
        <v>154</v>
      </c>
      <c r="M44" s="176">
        <f t="shared" si="6"/>
        <v>147</v>
      </c>
      <c r="N44" s="176">
        <f t="shared" si="6"/>
        <v>161</v>
      </c>
      <c r="O44" s="176">
        <f t="shared" si="6"/>
        <v>140</v>
      </c>
      <c r="P44" s="176">
        <f t="shared" si="6"/>
        <v>140</v>
      </c>
      <c r="Q44" s="176">
        <f t="shared" si="6"/>
        <v>140</v>
      </c>
      <c r="R44" s="176">
        <f t="shared" si="6"/>
        <v>133</v>
      </c>
      <c r="S44" s="69"/>
      <c r="T44" s="42">
        <f t="shared" si="4"/>
        <v>1267</v>
      </c>
    </row>
    <row r="45" spans="2:20" ht="22.5" x14ac:dyDescent="0.25">
      <c r="B45" s="265"/>
      <c r="C45" s="278"/>
      <c r="D45" s="280"/>
      <c r="E45" s="178" t="s">
        <v>51</v>
      </c>
      <c r="F45" s="177">
        <v>1</v>
      </c>
      <c r="G45" s="177">
        <v>6</v>
      </c>
      <c r="H45" s="177">
        <v>6</v>
      </c>
      <c r="I45" s="175"/>
      <c r="J45" s="176">
        <f>+J9*H45</f>
        <v>90</v>
      </c>
      <c r="K45" s="176">
        <f>+K9*H45</f>
        <v>126</v>
      </c>
      <c r="L45" s="176">
        <f t="shared" ref="L45:R45" si="7">$H$45*L9</f>
        <v>132</v>
      </c>
      <c r="M45" s="176">
        <f t="shared" si="7"/>
        <v>126</v>
      </c>
      <c r="N45" s="176">
        <f t="shared" si="7"/>
        <v>138</v>
      </c>
      <c r="O45" s="176">
        <f t="shared" si="7"/>
        <v>120</v>
      </c>
      <c r="P45" s="176">
        <f t="shared" si="7"/>
        <v>120</v>
      </c>
      <c r="Q45" s="176">
        <f t="shared" si="7"/>
        <v>120</v>
      </c>
      <c r="R45" s="176">
        <f t="shared" si="7"/>
        <v>114</v>
      </c>
      <c r="S45" s="69"/>
      <c r="T45" s="42">
        <f t="shared" si="4"/>
        <v>1086</v>
      </c>
    </row>
    <row r="46" spans="2:20" ht="22.5" x14ac:dyDescent="0.25">
      <c r="B46" s="255">
        <v>19</v>
      </c>
      <c r="C46" s="277" t="s">
        <v>136</v>
      </c>
      <c r="D46" s="277" t="s">
        <v>137</v>
      </c>
      <c r="E46" s="178" t="s">
        <v>71</v>
      </c>
      <c r="F46" s="177">
        <v>1</v>
      </c>
      <c r="G46" s="177">
        <v>8</v>
      </c>
      <c r="H46" s="177">
        <f t="shared" ref="H46:H47" si="8">F46*G46</f>
        <v>8</v>
      </c>
      <c r="I46" s="175"/>
      <c r="J46" s="176">
        <v>0</v>
      </c>
      <c r="K46" s="176">
        <v>0</v>
      </c>
      <c r="L46" s="190">
        <f>L9*H46</f>
        <v>176</v>
      </c>
      <c r="M46" s="190">
        <f>M9*H46</f>
        <v>168</v>
      </c>
      <c r="N46" s="190">
        <f>N9*H46</f>
        <v>184</v>
      </c>
      <c r="O46" s="190">
        <f>O9*H46</f>
        <v>160</v>
      </c>
      <c r="P46" s="190">
        <f>P9*H46</f>
        <v>160</v>
      </c>
      <c r="Q46" s="190">
        <f>Q9*H46</f>
        <v>160</v>
      </c>
      <c r="R46" s="190">
        <f>R9*H46</f>
        <v>152</v>
      </c>
      <c r="S46" s="69"/>
      <c r="T46" s="150">
        <f t="shared" si="4"/>
        <v>1160</v>
      </c>
    </row>
    <row r="47" spans="2:20" ht="23.25" customHeight="1" x14ac:dyDescent="0.25">
      <c r="B47" s="256"/>
      <c r="C47" s="278"/>
      <c r="D47" s="278"/>
      <c r="E47" s="178" t="s">
        <v>135</v>
      </c>
      <c r="F47" s="177">
        <v>1</v>
      </c>
      <c r="G47" s="177">
        <v>8</v>
      </c>
      <c r="H47" s="177">
        <f t="shared" si="8"/>
        <v>8</v>
      </c>
      <c r="I47" s="175"/>
      <c r="J47" s="176">
        <v>0</v>
      </c>
      <c r="K47" s="176">
        <v>0</v>
      </c>
      <c r="L47" s="176">
        <f>L10*H47</f>
        <v>32</v>
      </c>
      <c r="M47" s="176">
        <f>M10*H47</f>
        <v>40</v>
      </c>
      <c r="N47" s="176">
        <f>N10*H47</f>
        <v>32</v>
      </c>
      <c r="O47" s="176">
        <f>O10*H47</f>
        <v>32</v>
      </c>
      <c r="P47" s="176">
        <f>P10*H47</f>
        <v>32</v>
      </c>
      <c r="Q47" s="176">
        <f>Q10*H47</f>
        <v>32</v>
      </c>
      <c r="R47" s="176">
        <f>R10*H47</f>
        <v>40</v>
      </c>
      <c r="S47" s="69"/>
      <c r="T47" s="150">
        <f t="shared" si="4"/>
        <v>240</v>
      </c>
    </row>
    <row r="48" spans="2:20" ht="22.5" x14ac:dyDescent="0.25">
      <c r="B48" s="265">
        <v>20</v>
      </c>
      <c r="C48" s="277" t="s">
        <v>114</v>
      </c>
      <c r="D48" s="277" t="s">
        <v>126</v>
      </c>
      <c r="E48" s="178" t="s">
        <v>41</v>
      </c>
      <c r="F48" s="177">
        <v>1</v>
      </c>
      <c r="G48" s="177">
        <v>8</v>
      </c>
      <c r="H48" s="177">
        <v>8</v>
      </c>
      <c r="I48" s="175"/>
      <c r="J48" s="176">
        <f>+J9*H48</f>
        <v>120</v>
      </c>
      <c r="K48" s="176">
        <f>+K9*H48</f>
        <v>168</v>
      </c>
      <c r="L48" s="176">
        <f t="shared" ref="L48:R48" si="9">$H$48*L9</f>
        <v>176</v>
      </c>
      <c r="M48" s="176">
        <f t="shared" si="9"/>
        <v>168</v>
      </c>
      <c r="N48" s="176">
        <f t="shared" si="9"/>
        <v>184</v>
      </c>
      <c r="O48" s="176">
        <f t="shared" si="9"/>
        <v>160</v>
      </c>
      <c r="P48" s="176">
        <f t="shared" si="9"/>
        <v>160</v>
      </c>
      <c r="Q48" s="176">
        <f t="shared" si="9"/>
        <v>160</v>
      </c>
      <c r="R48" s="176">
        <f t="shared" si="9"/>
        <v>152</v>
      </c>
      <c r="S48" s="69"/>
      <c r="T48" s="42">
        <f t="shared" si="4"/>
        <v>1448</v>
      </c>
    </row>
    <row r="49" spans="2:20" ht="22.5" x14ac:dyDescent="0.25">
      <c r="B49" s="265"/>
      <c r="C49" s="281"/>
      <c r="D49" s="281"/>
      <c r="E49" s="178" t="s">
        <v>27</v>
      </c>
      <c r="F49" s="177">
        <v>1</v>
      </c>
      <c r="G49" s="177">
        <v>5</v>
      </c>
      <c r="H49" s="177">
        <v>5</v>
      </c>
      <c r="I49" s="175"/>
      <c r="J49" s="176">
        <f>+J9*H49</f>
        <v>75</v>
      </c>
      <c r="K49" s="176">
        <f t="shared" ref="K49:R49" si="10">$H$49*K9</f>
        <v>105</v>
      </c>
      <c r="L49" s="176">
        <f t="shared" si="10"/>
        <v>110</v>
      </c>
      <c r="M49" s="176">
        <f t="shared" si="10"/>
        <v>105</v>
      </c>
      <c r="N49" s="176">
        <f t="shared" si="10"/>
        <v>115</v>
      </c>
      <c r="O49" s="176">
        <f t="shared" si="10"/>
        <v>100</v>
      </c>
      <c r="P49" s="176">
        <f t="shared" si="10"/>
        <v>100</v>
      </c>
      <c r="Q49" s="176">
        <f t="shared" si="10"/>
        <v>100</v>
      </c>
      <c r="R49" s="176">
        <f t="shared" si="10"/>
        <v>95</v>
      </c>
      <c r="S49" s="69"/>
      <c r="T49" s="42">
        <f t="shared" si="4"/>
        <v>905</v>
      </c>
    </row>
    <row r="50" spans="2:20" ht="22.5" x14ac:dyDescent="0.25">
      <c r="B50" s="265"/>
      <c r="C50" s="278"/>
      <c r="D50" s="278"/>
      <c r="E50" s="178" t="s">
        <v>52</v>
      </c>
      <c r="F50" s="177">
        <v>1</v>
      </c>
      <c r="G50" s="177">
        <v>4</v>
      </c>
      <c r="H50" s="177">
        <v>4</v>
      </c>
      <c r="I50" s="175"/>
      <c r="J50" s="176">
        <f>+J10*H50</f>
        <v>12</v>
      </c>
      <c r="K50" s="176">
        <f t="shared" ref="K50:R50" si="11">$H$50*K10</f>
        <v>16</v>
      </c>
      <c r="L50" s="176">
        <f t="shared" si="11"/>
        <v>16</v>
      </c>
      <c r="M50" s="176">
        <f t="shared" si="11"/>
        <v>20</v>
      </c>
      <c r="N50" s="176">
        <f t="shared" si="11"/>
        <v>16</v>
      </c>
      <c r="O50" s="176">
        <f t="shared" si="11"/>
        <v>16</v>
      </c>
      <c r="P50" s="176">
        <f t="shared" si="11"/>
        <v>16</v>
      </c>
      <c r="Q50" s="176">
        <f t="shared" si="11"/>
        <v>16</v>
      </c>
      <c r="R50" s="176">
        <f t="shared" si="11"/>
        <v>20</v>
      </c>
      <c r="S50" s="69"/>
      <c r="T50" s="42">
        <f t="shared" si="4"/>
        <v>148</v>
      </c>
    </row>
    <row r="51" spans="2:20" ht="22.5" x14ac:dyDescent="0.25">
      <c r="B51" s="265">
        <v>21</v>
      </c>
      <c r="C51" s="277" t="s">
        <v>115</v>
      </c>
      <c r="D51" s="277" t="s">
        <v>127</v>
      </c>
      <c r="E51" s="178" t="s">
        <v>62</v>
      </c>
      <c r="F51" s="177">
        <v>1</v>
      </c>
      <c r="G51" s="177">
        <v>6</v>
      </c>
      <c r="H51" s="177">
        <v>6</v>
      </c>
      <c r="I51" s="175"/>
      <c r="J51" s="176">
        <f>+J9*H51</f>
        <v>90</v>
      </c>
      <c r="K51" s="176">
        <f t="shared" ref="K51:R51" si="12">$H$51*K9</f>
        <v>126</v>
      </c>
      <c r="L51" s="176">
        <f t="shared" si="12"/>
        <v>132</v>
      </c>
      <c r="M51" s="176">
        <f t="shared" si="12"/>
        <v>126</v>
      </c>
      <c r="N51" s="176">
        <f t="shared" si="12"/>
        <v>138</v>
      </c>
      <c r="O51" s="176">
        <f t="shared" si="12"/>
        <v>120</v>
      </c>
      <c r="P51" s="176">
        <f t="shared" si="12"/>
        <v>120</v>
      </c>
      <c r="Q51" s="176">
        <f t="shared" si="12"/>
        <v>120</v>
      </c>
      <c r="R51" s="176">
        <f t="shared" si="12"/>
        <v>114</v>
      </c>
      <c r="S51" s="69"/>
      <c r="T51" s="42">
        <f t="shared" si="4"/>
        <v>1086</v>
      </c>
    </row>
    <row r="52" spans="2:20" ht="22.5" x14ac:dyDescent="0.25">
      <c r="B52" s="265"/>
      <c r="C52" s="281"/>
      <c r="D52" s="281"/>
      <c r="E52" s="178" t="s">
        <v>54</v>
      </c>
      <c r="F52" s="177">
        <v>1</v>
      </c>
      <c r="G52" s="177">
        <v>5</v>
      </c>
      <c r="H52" s="177">
        <v>5</v>
      </c>
      <c r="I52" s="175"/>
      <c r="J52" s="176">
        <f>+J9*H52</f>
        <v>75</v>
      </c>
      <c r="K52" s="176">
        <f t="shared" ref="K52:R52" si="13">$H$52*K9</f>
        <v>105</v>
      </c>
      <c r="L52" s="176">
        <f t="shared" si="13"/>
        <v>110</v>
      </c>
      <c r="M52" s="176">
        <f t="shared" si="13"/>
        <v>105</v>
      </c>
      <c r="N52" s="176">
        <f t="shared" si="13"/>
        <v>115</v>
      </c>
      <c r="O52" s="176">
        <f t="shared" si="13"/>
        <v>100</v>
      </c>
      <c r="P52" s="176">
        <f t="shared" si="13"/>
        <v>100</v>
      </c>
      <c r="Q52" s="176">
        <f t="shared" si="13"/>
        <v>100</v>
      </c>
      <c r="R52" s="176">
        <f t="shared" si="13"/>
        <v>95</v>
      </c>
      <c r="S52" s="69"/>
      <c r="T52" s="42">
        <f t="shared" si="4"/>
        <v>905</v>
      </c>
    </row>
    <row r="53" spans="2:20" ht="22.5" x14ac:dyDescent="0.25">
      <c r="B53" s="265"/>
      <c r="C53" s="278"/>
      <c r="D53" s="278"/>
      <c r="E53" s="173" t="s">
        <v>52</v>
      </c>
      <c r="F53" s="174">
        <v>1</v>
      </c>
      <c r="G53" s="174">
        <v>4</v>
      </c>
      <c r="H53" s="174">
        <v>4</v>
      </c>
      <c r="I53" s="175"/>
      <c r="J53" s="176">
        <f>+J10*H53</f>
        <v>12</v>
      </c>
      <c r="K53" s="176">
        <f t="shared" ref="K53:R53" si="14">$H$53*K10</f>
        <v>16</v>
      </c>
      <c r="L53" s="176">
        <f t="shared" si="14"/>
        <v>16</v>
      </c>
      <c r="M53" s="176">
        <f t="shared" si="14"/>
        <v>20</v>
      </c>
      <c r="N53" s="176">
        <f t="shared" si="14"/>
        <v>16</v>
      </c>
      <c r="O53" s="176">
        <f t="shared" si="14"/>
        <v>16</v>
      </c>
      <c r="P53" s="176">
        <f t="shared" si="14"/>
        <v>16</v>
      </c>
      <c r="Q53" s="176">
        <f t="shared" si="14"/>
        <v>16</v>
      </c>
      <c r="R53" s="176">
        <f t="shared" si="14"/>
        <v>20</v>
      </c>
      <c r="S53" s="69"/>
      <c r="T53" s="42">
        <f t="shared" si="4"/>
        <v>148</v>
      </c>
    </row>
    <row r="54" spans="2:20" ht="22.5" x14ac:dyDescent="0.25">
      <c r="B54" s="152">
        <v>22</v>
      </c>
      <c r="C54" s="191" t="s">
        <v>116</v>
      </c>
      <c r="D54" s="178" t="s">
        <v>132</v>
      </c>
      <c r="E54" s="178" t="s">
        <v>37</v>
      </c>
      <c r="F54" s="177">
        <v>1</v>
      </c>
      <c r="G54" s="177">
        <v>2</v>
      </c>
      <c r="H54" s="177">
        <v>2</v>
      </c>
      <c r="I54" s="175"/>
      <c r="J54" s="176">
        <f>+J9*H54</f>
        <v>30</v>
      </c>
      <c r="K54" s="176">
        <f t="shared" ref="K54:R54" si="15">$H$54*K9</f>
        <v>42</v>
      </c>
      <c r="L54" s="176">
        <f t="shared" si="15"/>
        <v>44</v>
      </c>
      <c r="M54" s="176">
        <f t="shared" si="15"/>
        <v>42</v>
      </c>
      <c r="N54" s="176">
        <f t="shared" si="15"/>
        <v>46</v>
      </c>
      <c r="O54" s="176">
        <f t="shared" si="15"/>
        <v>40</v>
      </c>
      <c r="P54" s="176">
        <f t="shared" si="15"/>
        <v>40</v>
      </c>
      <c r="Q54" s="176">
        <f t="shared" si="15"/>
        <v>40</v>
      </c>
      <c r="R54" s="176">
        <f t="shared" si="15"/>
        <v>38</v>
      </c>
      <c r="S54" s="69"/>
      <c r="T54" s="42">
        <f t="shared" si="4"/>
        <v>362</v>
      </c>
    </row>
    <row r="55" spans="2:20" ht="22.5" x14ac:dyDescent="0.25">
      <c r="B55" s="152">
        <v>23</v>
      </c>
      <c r="C55" s="197" t="s">
        <v>117</v>
      </c>
      <c r="D55" s="221"/>
      <c r="E55" s="195" t="s">
        <v>53</v>
      </c>
      <c r="F55" s="177">
        <v>1</v>
      </c>
      <c r="G55" s="177">
        <v>1</v>
      </c>
      <c r="H55" s="177">
        <v>1</v>
      </c>
      <c r="I55" s="175"/>
      <c r="J55" s="176">
        <f>+J12*H55</f>
        <v>6</v>
      </c>
      <c r="K55" s="176">
        <f t="shared" ref="K55:R55" si="16">$H$55*K12</f>
        <v>8</v>
      </c>
      <c r="L55" s="176">
        <f t="shared" si="16"/>
        <v>9</v>
      </c>
      <c r="M55" s="176">
        <f t="shared" si="16"/>
        <v>8</v>
      </c>
      <c r="N55" s="176">
        <f t="shared" si="16"/>
        <v>9</v>
      </c>
      <c r="O55" s="176">
        <f t="shared" si="16"/>
        <v>8</v>
      </c>
      <c r="P55" s="176">
        <f t="shared" si="16"/>
        <v>8</v>
      </c>
      <c r="Q55" s="176">
        <f t="shared" si="16"/>
        <v>8</v>
      </c>
      <c r="R55" s="176">
        <f t="shared" si="16"/>
        <v>8</v>
      </c>
      <c r="S55" s="69"/>
      <c r="T55" s="42">
        <f t="shared" si="4"/>
        <v>72</v>
      </c>
    </row>
    <row r="56" spans="2:20" ht="22.5" x14ac:dyDescent="0.25">
      <c r="B56" s="265">
        <v>24</v>
      </c>
      <c r="C56" s="254" t="s">
        <v>24</v>
      </c>
      <c r="D56" s="254" t="s">
        <v>139</v>
      </c>
      <c r="E56" s="195" t="s">
        <v>36</v>
      </c>
      <c r="F56" s="177">
        <v>4</v>
      </c>
      <c r="G56" s="177">
        <v>8</v>
      </c>
      <c r="H56" s="177">
        <f>G56*F56</f>
        <v>32</v>
      </c>
      <c r="I56" s="175"/>
      <c r="J56" s="176">
        <f>+J9*H56</f>
        <v>480</v>
      </c>
      <c r="K56" s="176">
        <f t="shared" ref="K56:R56" si="17">$H$56*K9</f>
        <v>672</v>
      </c>
      <c r="L56" s="176">
        <f t="shared" si="17"/>
        <v>704</v>
      </c>
      <c r="M56" s="176">
        <f t="shared" si="17"/>
        <v>672</v>
      </c>
      <c r="N56" s="176">
        <f t="shared" si="17"/>
        <v>736</v>
      </c>
      <c r="O56" s="176">
        <f t="shared" si="17"/>
        <v>640</v>
      </c>
      <c r="P56" s="176">
        <f t="shared" si="17"/>
        <v>640</v>
      </c>
      <c r="Q56" s="176">
        <f t="shared" si="17"/>
        <v>640</v>
      </c>
      <c r="R56" s="176">
        <f t="shared" si="17"/>
        <v>608</v>
      </c>
      <c r="S56" s="69"/>
      <c r="T56" s="42">
        <f t="shared" si="4"/>
        <v>5792</v>
      </c>
    </row>
    <row r="57" spans="2:20" ht="22.5" x14ac:dyDescent="0.25">
      <c r="B57" s="265"/>
      <c r="C57" s="254"/>
      <c r="D57" s="254"/>
      <c r="E57" s="195" t="s">
        <v>161</v>
      </c>
      <c r="F57" s="177">
        <v>3</v>
      </c>
      <c r="G57" s="177">
        <v>5</v>
      </c>
      <c r="H57" s="177">
        <f>G57*F57</f>
        <v>15</v>
      </c>
      <c r="I57" s="175"/>
      <c r="J57" s="190">
        <f>+J9*H57</f>
        <v>225</v>
      </c>
      <c r="K57" s="176">
        <f t="shared" ref="K57:R57" si="18">$H$57*K9</f>
        <v>315</v>
      </c>
      <c r="L57" s="176">
        <f t="shared" si="18"/>
        <v>330</v>
      </c>
      <c r="M57" s="176">
        <f t="shared" si="18"/>
        <v>315</v>
      </c>
      <c r="N57" s="176">
        <f t="shared" si="18"/>
        <v>345</v>
      </c>
      <c r="O57" s="176">
        <f t="shared" si="18"/>
        <v>300</v>
      </c>
      <c r="P57" s="176">
        <f t="shared" si="18"/>
        <v>300</v>
      </c>
      <c r="Q57" s="176">
        <f t="shared" si="18"/>
        <v>300</v>
      </c>
      <c r="R57" s="176">
        <f t="shared" si="18"/>
        <v>285</v>
      </c>
      <c r="S57" s="69"/>
      <c r="T57" s="42">
        <f t="shared" si="4"/>
        <v>2715</v>
      </c>
    </row>
    <row r="58" spans="2:20" x14ac:dyDescent="0.25">
      <c r="B58" s="14"/>
      <c r="C58" s="5"/>
      <c r="D58" s="5"/>
      <c r="E58" s="138"/>
      <c r="F58" s="1">
        <f>SUM(F42:F57)</f>
        <v>21</v>
      </c>
      <c r="G58" s="260" t="s">
        <v>14</v>
      </c>
      <c r="H58" s="261"/>
      <c r="I58" s="98"/>
      <c r="J58" s="34">
        <f t="shared" ref="J58:R58" si="19">SUM(J42:J57)</f>
        <v>1389</v>
      </c>
      <c r="K58" s="32">
        <f t="shared" si="19"/>
        <v>1942</v>
      </c>
      <c r="L58" s="32">
        <f t="shared" si="19"/>
        <v>2241</v>
      </c>
      <c r="M58" s="32">
        <f t="shared" si="19"/>
        <v>2161</v>
      </c>
      <c r="N58" s="32">
        <f t="shared" si="19"/>
        <v>2339</v>
      </c>
      <c r="O58" s="32">
        <f t="shared" si="19"/>
        <v>2044</v>
      </c>
      <c r="P58" s="32">
        <f t="shared" si="19"/>
        <v>2044</v>
      </c>
      <c r="Q58" s="32">
        <f t="shared" si="19"/>
        <v>2044</v>
      </c>
      <c r="R58" s="32">
        <f t="shared" si="19"/>
        <v>1965</v>
      </c>
      <c r="S58" s="77"/>
      <c r="T58" s="71">
        <f>SUM(T42:T57)</f>
        <v>18169</v>
      </c>
    </row>
    <row r="59" spans="2:20" x14ac:dyDescent="0.25">
      <c r="B59" s="14"/>
      <c r="C59" s="5"/>
      <c r="D59" s="5"/>
      <c r="E59" s="199"/>
      <c r="F59" s="5"/>
      <c r="G59" s="27"/>
      <c r="H59" s="27"/>
      <c r="I59" s="35"/>
      <c r="J59" s="27"/>
      <c r="K59" s="27"/>
      <c r="L59" s="27"/>
      <c r="M59" s="27"/>
      <c r="N59" s="27"/>
      <c r="O59" s="27"/>
      <c r="P59" s="27"/>
      <c r="Q59" s="27"/>
      <c r="R59" s="27"/>
      <c r="S59" s="206"/>
      <c r="T59" s="207"/>
    </row>
    <row r="60" spans="2:20" ht="15.75" x14ac:dyDescent="0.25">
      <c r="C60" s="262" t="s">
        <v>6</v>
      </c>
      <c r="D60" s="262"/>
      <c r="E60" s="262"/>
      <c r="F60" s="262"/>
      <c r="G60" s="262"/>
      <c r="H60" s="262"/>
      <c r="I60" s="262"/>
      <c r="J60" s="262"/>
      <c r="K60" s="262"/>
      <c r="L60" s="262"/>
      <c r="M60" s="262"/>
      <c r="N60" s="262"/>
      <c r="O60" s="262"/>
      <c r="P60" s="262"/>
      <c r="Q60" s="262"/>
      <c r="R60" s="262"/>
      <c r="S60" s="262"/>
      <c r="T60" s="262"/>
    </row>
    <row r="61" spans="2:20" ht="18.75" x14ac:dyDescent="0.3">
      <c r="C61" s="263" t="s">
        <v>160</v>
      </c>
      <c r="D61" s="263"/>
      <c r="E61" s="263"/>
      <c r="F61" s="263"/>
      <c r="G61" s="263"/>
      <c r="H61" s="263"/>
      <c r="I61" s="263"/>
      <c r="J61" s="263"/>
      <c r="K61" s="263"/>
      <c r="L61" s="263"/>
      <c r="M61" s="263"/>
      <c r="N61" s="263"/>
      <c r="O61" s="263"/>
      <c r="P61" s="263"/>
      <c r="Q61" s="263"/>
      <c r="R61" s="263"/>
      <c r="S61" s="263"/>
      <c r="T61" s="263"/>
    </row>
    <row r="63" spans="2:20" ht="30" customHeight="1" x14ac:dyDescent="0.25">
      <c r="B63" s="56" t="s">
        <v>9</v>
      </c>
      <c r="C63" s="40" t="s">
        <v>26</v>
      </c>
      <c r="D63" s="40"/>
      <c r="E63" s="57" t="s">
        <v>1</v>
      </c>
      <c r="F63" s="58" t="s">
        <v>2</v>
      </c>
      <c r="G63" s="58" t="s">
        <v>3</v>
      </c>
      <c r="H63" s="58" t="s">
        <v>4</v>
      </c>
      <c r="I63" s="91"/>
      <c r="J63" s="52" t="s">
        <v>28</v>
      </c>
      <c r="K63" s="52" t="s">
        <v>29</v>
      </c>
      <c r="L63" s="52" t="s">
        <v>30</v>
      </c>
      <c r="M63" s="52" t="s">
        <v>31</v>
      </c>
      <c r="N63" s="52" t="s">
        <v>32</v>
      </c>
      <c r="O63" s="52" t="s">
        <v>33</v>
      </c>
      <c r="P63" s="52" t="s">
        <v>34</v>
      </c>
      <c r="Q63" s="52" t="s">
        <v>5</v>
      </c>
      <c r="R63" s="59" t="s">
        <v>35</v>
      </c>
      <c r="S63" s="100"/>
      <c r="T63" s="109" t="s">
        <v>12</v>
      </c>
    </row>
    <row r="64" spans="2:20" s="50" customFormat="1" ht="18" customHeight="1" x14ac:dyDescent="0.25">
      <c r="B64" s="110"/>
      <c r="C64" s="115" t="s">
        <v>7</v>
      </c>
      <c r="D64" s="49"/>
      <c r="E64" s="111"/>
      <c r="F64" s="112"/>
      <c r="G64" s="112"/>
      <c r="H64" s="112"/>
      <c r="I64" s="91"/>
      <c r="J64" s="113"/>
      <c r="K64" s="113"/>
      <c r="L64" s="113"/>
      <c r="M64" s="113"/>
      <c r="N64" s="113"/>
      <c r="O64" s="113"/>
      <c r="P64" s="113"/>
      <c r="Q64" s="113"/>
      <c r="R64" s="114"/>
      <c r="S64" s="100"/>
      <c r="T64" s="47"/>
    </row>
    <row r="65" spans="2:20" ht="22.5" x14ac:dyDescent="0.25">
      <c r="B65" s="255">
        <v>25</v>
      </c>
      <c r="C65" s="255" t="s">
        <v>118</v>
      </c>
      <c r="D65" s="257" t="s">
        <v>128</v>
      </c>
      <c r="E65" s="196" t="s">
        <v>44</v>
      </c>
      <c r="F65" s="204">
        <v>1</v>
      </c>
      <c r="G65" s="204">
        <v>7</v>
      </c>
      <c r="H65" s="204">
        <v>7</v>
      </c>
      <c r="I65" s="175"/>
      <c r="J65" s="190">
        <f>+J9*H65</f>
        <v>105</v>
      </c>
      <c r="K65" s="176">
        <f t="shared" ref="K65:R65" si="20">$H$65*K9</f>
        <v>147</v>
      </c>
      <c r="L65" s="176">
        <f t="shared" si="20"/>
        <v>154</v>
      </c>
      <c r="M65" s="176">
        <f t="shared" si="20"/>
        <v>147</v>
      </c>
      <c r="N65" s="176">
        <f t="shared" si="20"/>
        <v>161</v>
      </c>
      <c r="O65" s="176">
        <f t="shared" si="20"/>
        <v>140</v>
      </c>
      <c r="P65" s="176">
        <f t="shared" si="20"/>
        <v>140</v>
      </c>
      <c r="Q65" s="176">
        <f t="shared" si="20"/>
        <v>140</v>
      </c>
      <c r="R65" s="176">
        <f t="shared" si="20"/>
        <v>133</v>
      </c>
      <c r="S65" s="69"/>
      <c r="T65" s="37">
        <f t="shared" ref="T65:T70" si="21">SUM(J65:R65)</f>
        <v>1267</v>
      </c>
    </row>
    <row r="66" spans="2:20" ht="22.5" x14ac:dyDescent="0.25">
      <c r="B66" s="256"/>
      <c r="C66" s="256"/>
      <c r="D66" s="258"/>
      <c r="E66" s="196" t="s">
        <v>45</v>
      </c>
      <c r="F66" s="204">
        <v>1</v>
      </c>
      <c r="G66" s="204">
        <v>4</v>
      </c>
      <c r="H66" s="204">
        <v>4</v>
      </c>
      <c r="I66" s="175"/>
      <c r="J66" s="190">
        <f>+J10*H66</f>
        <v>12</v>
      </c>
      <c r="K66" s="176">
        <f t="shared" ref="K66:R66" si="22">$H$66*K10</f>
        <v>16</v>
      </c>
      <c r="L66" s="176">
        <f t="shared" si="22"/>
        <v>16</v>
      </c>
      <c r="M66" s="176">
        <f t="shared" si="22"/>
        <v>20</v>
      </c>
      <c r="N66" s="176">
        <f t="shared" si="22"/>
        <v>16</v>
      </c>
      <c r="O66" s="176">
        <f t="shared" si="22"/>
        <v>16</v>
      </c>
      <c r="P66" s="176">
        <f t="shared" si="22"/>
        <v>16</v>
      </c>
      <c r="Q66" s="176">
        <f t="shared" si="22"/>
        <v>16</v>
      </c>
      <c r="R66" s="176">
        <f t="shared" si="22"/>
        <v>20</v>
      </c>
      <c r="S66" s="69"/>
      <c r="T66" s="37">
        <f t="shared" si="21"/>
        <v>148</v>
      </c>
    </row>
    <row r="67" spans="2:20" ht="35.25" customHeight="1" x14ac:dyDescent="0.25">
      <c r="B67" s="152">
        <v>26</v>
      </c>
      <c r="C67" s="133" t="s">
        <v>119</v>
      </c>
      <c r="D67" s="139" t="s">
        <v>129</v>
      </c>
      <c r="E67" s="195" t="s">
        <v>46</v>
      </c>
      <c r="F67" s="205">
        <v>1</v>
      </c>
      <c r="G67" s="205">
        <v>1</v>
      </c>
      <c r="H67" s="205">
        <v>1</v>
      </c>
      <c r="I67" s="175"/>
      <c r="J67" s="190">
        <f>+J11*H67</f>
        <v>9</v>
      </c>
      <c r="K67" s="176">
        <f t="shared" ref="K67:R67" si="23">$H$67*K11</f>
        <v>12</v>
      </c>
      <c r="L67" s="176">
        <f t="shared" si="23"/>
        <v>13</v>
      </c>
      <c r="M67" s="176">
        <f t="shared" si="23"/>
        <v>13</v>
      </c>
      <c r="N67" s="176">
        <f t="shared" si="23"/>
        <v>13</v>
      </c>
      <c r="O67" s="176">
        <f t="shared" si="23"/>
        <v>13</v>
      </c>
      <c r="P67" s="176">
        <f t="shared" si="23"/>
        <v>12</v>
      </c>
      <c r="Q67" s="176">
        <f t="shared" si="23"/>
        <v>11</v>
      </c>
      <c r="R67" s="176">
        <f t="shared" si="23"/>
        <v>12</v>
      </c>
      <c r="S67" s="69"/>
      <c r="T67" s="37">
        <f t="shared" si="21"/>
        <v>108</v>
      </c>
    </row>
    <row r="68" spans="2:20" ht="36" customHeight="1" x14ac:dyDescent="0.25">
      <c r="B68" s="152">
        <v>27</v>
      </c>
      <c r="C68" s="133" t="s">
        <v>120</v>
      </c>
      <c r="D68" s="131"/>
      <c r="E68" s="196" t="s">
        <v>47</v>
      </c>
      <c r="F68" s="204">
        <v>1</v>
      </c>
      <c r="G68" s="204">
        <v>1</v>
      </c>
      <c r="H68" s="204">
        <v>1</v>
      </c>
      <c r="I68" s="175"/>
      <c r="J68" s="190">
        <f>+J11*H68</f>
        <v>9</v>
      </c>
      <c r="K68" s="176">
        <f t="shared" ref="K68:R68" si="24">$H$68*K11</f>
        <v>12</v>
      </c>
      <c r="L68" s="176">
        <f t="shared" si="24"/>
        <v>13</v>
      </c>
      <c r="M68" s="176">
        <f t="shared" si="24"/>
        <v>13</v>
      </c>
      <c r="N68" s="176">
        <f t="shared" si="24"/>
        <v>13</v>
      </c>
      <c r="O68" s="176">
        <f t="shared" si="24"/>
        <v>13</v>
      </c>
      <c r="P68" s="176">
        <f t="shared" si="24"/>
        <v>12</v>
      </c>
      <c r="Q68" s="176">
        <f t="shared" si="24"/>
        <v>11</v>
      </c>
      <c r="R68" s="176">
        <f t="shared" si="24"/>
        <v>12</v>
      </c>
      <c r="S68" s="69"/>
      <c r="T68" s="37">
        <f t="shared" si="21"/>
        <v>108</v>
      </c>
    </row>
    <row r="69" spans="2:20" ht="33.75" x14ac:dyDescent="0.25">
      <c r="B69" s="152">
        <v>28</v>
      </c>
      <c r="C69" s="133" t="s">
        <v>121</v>
      </c>
      <c r="D69" s="139" t="s">
        <v>131</v>
      </c>
      <c r="E69" s="196" t="s">
        <v>48</v>
      </c>
      <c r="F69" s="204">
        <v>1</v>
      </c>
      <c r="G69" s="204">
        <v>3</v>
      </c>
      <c r="H69" s="204">
        <v>3</v>
      </c>
      <c r="I69" s="175"/>
      <c r="J69" s="190">
        <f>+J9*H69</f>
        <v>45</v>
      </c>
      <c r="K69" s="190">
        <f>+K9*H69</f>
        <v>63</v>
      </c>
      <c r="L69" s="176">
        <f t="shared" ref="L69:R69" si="25">$H$69*L9</f>
        <v>66</v>
      </c>
      <c r="M69" s="176">
        <f t="shared" si="25"/>
        <v>63</v>
      </c>
      <c r="N69" s="176">
        <f t="shared" si="25"/>
        <v>69</v>
      </c>
      <c r="O69" s="176">
        <f t="shared" si="25"/>
        <v>60</v>
      </c>
      <c r="P69" s="176">
        <f t="shared" si="25"/>
        <v>60</v>
      </c>
      <c r="Q69" s="176">
        <f t="shared" si="25"/>
        <v>60</v>
      </c>
      <c r="R69" s="176">
        <f t="shared" si="25"/>
        <v>57</v>
      </c>
      <c r="S69" s="69"/>
      <c r="T69" s="37">
        <f t="shared" si="21"/>
        <v>543</v>
      </c>
    </row>
    <row r="70" spans="2:20" ht="25.5" customHeight="1" x14ac:dyDescent="0.25">
      <c r="B70" s="152">
        <v>29</v>
      </c>
      <c r="C70" s="134" t="s">
        <v>122</v>
      </c>
      <c r="D70" s="141"/>
      <c r="E70" s="196" t="s">
        <v>40</v>
      </c>
      <c r="F70" s="204">
        <v>1</v>
      </c>
      <c r="G70" s="204">
        <v>4</v>
      </c>
      <c r="H70" s="204">
        <v>4</v>
      </c>
      <c r="I70" s="175"/>
      <c r="J70" s="176">
        <f>+J9*H70</f>
        <v>60</v>
      </c>
      <c r="K70" s="176">
        <f t="shared" ref="K70:R70" si="26">$H$70*K9</f>
        <v>84</v>
      </c>
      <c r="L70" s="176">
        <f t="shared" si="26"/>
        <v>88</v>
      </c>
      <c r="M70" s="176">
        <f t="shared" si="26"/>
        <v>84</v>
      </c>
      <c r="N70" s="176">
        <f t="shared" si="26"/>
        <v>92</v>
      </c>
      <c r="O70" s="176">
        <f t="shared" si="26"/>
        <v>80</v>
      </c>
      <c r="P70" s="176">
        <f t="shared" si="26"/>
        <v>80</v>
      </c>
      <c r="Q70" s="176">
        <f t="shared" si="26"/>
        <v>80</v>
      </c>
      <c r="R70" s="176">
        <f t="shared" si="26"/>
        <v>76</v>
      </c>
      <c r="S70" s="69"/>
      <c r="T70" s="42">
        <f t="shared" si="21"/>
        <v>724</v>
      </c>
    </row>
    <row r="71" spans="2:20" x14ac:dyDescent="0.25">
      <c r="B71" s="14"/>
      <c r="C71" s="5"/>
      <c r="D71" s="5"/>
      <c r="E71" s="138"/>
      <c r="F71" s="1">
        <f>SUM(F65:F70)</f>
        <v>6</v>
      </c>
      <c r="G71" s="260" t="s">
        <v>14</v>
      </c>
      <c r="H71" s="261"/>
      <c r="I71" s="99"/>
      <c r="J71" s="71">
        <f t="shared" ref="J71:R71" si="27">SUM(J65:J70)</f>
        <v>240</v>
      </c>
      <c r="K71" s="71">
        <f t="shared" si="27"/>
        <v>334</v>
      </c>
      <c r="L71" s="71">
        <f t="shared" si="27"/>
        <v>350</v>
      </c>
      <c r="M71" s="71">
        <f t="shared" si="27"/>
        <v>340</v>
      </c>
      <c r="N71" s="71">
        <f t="shared" si="27"/>
        <v>364</v>
      </c>
      <c r="O71" s="71">
        <f t="shared" si="27"/>
        <v>322</v>
      </c>
      <c r="P71" s="71">
        <f t="shared" si="27"/>
        <v>320</v>
      </c>
      <c r="Q71" s="71">
        <f t="shared" si="27"/>
        <v>318</v>
      </c>
      <c r="R71" s="71">
        <f t="shared" si="27"/>
        <v>310</v>
      </c>
      <c r="S71" s="77"/>
      <c r="T71" s="144">
        <f>SUM(T65:T70)</f>
        <v>2898</v>
      </c>
    </row>
    <row r="72" spans="2:20" x14ac:dyDescent="0.25">
      <c r="B72" s="14"/>
      <c r="C72" s="5"/>
      <c r="D72" s="5"/>
      <c r="E72" s="13"/>
      <c r="F72" s="5"/>
      <c r="G72" s="5"/>
      <c r="H72" s="5"/>
      <c r="I72" s="28"/>
      <c r="J72" s="5"/>
      <c r="K72" s="5"/>
      <c r="L72" s="5"/>
      <c r="M72" s="5"/>
      <c r="N72" s="5"/>
      <c r="O72" s="5"/>
      <c r="P72" s="5"/>
      <c r="Q72" s="5"/>
      <c r="R72" s="5"/>
      <c r="S72" s="28"/>
      <c r="T72" s="6"/>
    </row>
    <row r="73" spans="2:20" x14ac:dyDescent="0.25">
      <c r="B73" s="14"/>
      <c r="C73" s="5"/>
      <c r="D73" s="5"/>
      <c r="E73" s="13"/>
      <c r="F73" s="5"/>
      <c r="G73" s="5"/>
      <c r="H73" s="5"/>
      <c r="I73" s="28"/>
      <c r="J73" s="5"/>
      <c r="K73" s="5"/>
      <c r="L73" s="5"/>
      <c r="M73" s="5"/>
      <c r="N73" s="5"/>
      <c r="O73" s="5"/>
      <c r="P73" s="5"/>
      <c r="Q73" s="5"/>
      <c r="R73" s="5"/>
      <c r="S73" s="28"/>
      <c r="T73" s="6"/>
    </row>
    <row r="75" spans="2:20" ht="15.75" x14ac:dyDescent="0.25">
      <c r="B75" s="262" t="s">
        <v>6</v>
      </c>
      <c r="C75" s="262"/>
      <c r="D75" s="262"/>
      <c r="E75" s="262"/>
      <c r="F75" s="262"/>
      <c r="G75" s="262"/>
      <c r="H75" s="262"/>
      <c r="I75" s="262"/>
      <c r="J75" s="262"/>
      <c r="K75" s="262"/>
      <c r="L75" s="262"/>
      <c r="M75" s="262"/>
      <c r="N75" s="262"/>
      <c r="O75" s="262"/>
      <c r="P75" s="262"/>
      <c r="Q75" s="262"/>
      <c r="R75" s="262"/>
      <c r="S75" s="262"/>
      <c r="T75" s="262"/>
    </row>
    <row r="76" spans="2:20" ht="18.75" x14ac:dyDescent="0.3">
      <c r="B76" s="263" t="s">
        <v>160</v>
      </c>
      <c r="C76" s="263"/>
      <c r="D76" s="263"/>
      <c r="E76" s="263"/>
      <c r="F76" s="263"/>
      <c r="G76" s="263"/>
      <c r="H76" s="263"/>
      <c r="I76" s="263"/>
      <c r="J76" s="263"/>
      <c r="K76" s="263"/>
      <c r="L76" s="263"/>
      <c r="M76" s="263"/>
      <c r="N76" s="263"/>
      <c r="O76" s="263"/>
      <c r="P76" s="263"/>
      <c r="Q76" s="263"/>
      <c r="R76" s="263"/>
      <c r="S76" s="263"/>
      <c r="T76" s="263"/>
    </row>
    <row r="79" spans="2:20" ht="30" customHeight="1" x14ac:dyDescent="0.25">
      <c r="B79" s="56" t="s">
        <v>9</v>
      </c>
      <c r="C79" s="40" t="s">
        <v>26</v>
      </c>
      <c r="D79" s="40" t="s">
        <v>73</v>
      </c>
      <c r="E79" s="57" t="s">
        <v>1</v>
      </c>
      <c r="F79" s="58" t="s">
        <v>2</v>
      </c>
      <c r="G79" s="58" t="s">
        <v>3</v>
      </c>
      <c r="H79" s="58" t="s">
        <v>4</v>
      </c>
      <c r="I79" s="91"/>
      <c r="J79" s="52" t="s">
        <v>28</v>
      </c>
      <c r="K79" s="52" t="s">
        <v>29</v>
      </c>
      <c r="L79" s="52" t="s">
        <v>30</v>
      </c>
      <c r="M79" s="52" t="s">
        <v>31</v>
      </c>
      <c r="N79" s="52" t="s">
        <v>32</v>
      </c>
      <c r="O79" s="52" t="s">
        <v>33</v>
      </c>
      <c r="P79" s="52" t="s">
        <v>34</v>
      </c>
      <c r="Q79" s="52" t="s">
        <v>5</v>
      </c>
      <c r="R79" s="59" t="s">
        <v>35</v>
      </c>
      <c r="S79" s="100"/>
      <c r="T79" s="109" t="s">
        <v>12</v>
      </c>
    </row>
    <row r="80" spans="2:20" s="50" customFormat="1" ht="22.5" customHeight="1" x14ac:dyDescent="0.25">
      <c r="B80" s="105"/>
      <c r="C80" s="115" t="s">
        <v>8</v>
      </c>
      <c r="D80" s="49"/>
      <c r="E80" s="111"/>
      <c r="F80" s="112"/>
      <c r="G80" s="112"/>
      <c r="H80" s="112"/>
      <c r="I80" s="91"/>
      <c r="J80" s="107"/>
      <c r="K80" s="107"/>
      <c r="L80" s="107"/>
      <c r="M80" s="107"/>
      <c r="N80" s="107"/>
      <c r="O80" s="107"/>
      <c r="P80" s="107"/>
      <c r="Q80" s="107"/>
      <c r="R80" s="108"/>
      <c r="S80" s="100"/>
      <c r="T80" s="47"/>
    </row>
    <row r="81" spans="2:20" ht="22.5" x14ac:dyDescent="0.25">
      <c r="B81" s="253">
        <v>30</v>
      </c>
      <c r="C81" s="259" t="s">
        <v>123</v>
      </c>
      <c r="D81" s="254" t="s">
        <v>130</v>
      </c>
      <c r="E81" s="196" t="s">
        <v>60</v>
      </c>
      <c r="F81" s="204">
        <v>1</v>
      </c>
      <c r="G81" s="204">
        <v>5</v>
      </c>
      <c r="H81" s="204">
        <v>5</v>
      </c>
      <c r="I81" s="175"/>
      <c r="J81" s="176">
        <f>+J9*H81</f>
        <v>75</v>
      </c>
      <c r="K81" s="176">
        <f t="shared" ref="K81:R81" si="28">$H$81*K9</f>
        <v>105</v>
      </c>
      <c r="L81" s="176">
        <f t="shared" si="28"/>
        <v>110</v>
      </c>
      <c r="M81" s="176">
        <f t="shared" si="28"/>
        <v>105</v>
      </c>
      <c r="N81" s="176">
        <f t="shared" si="28"/>
        <v>115</v>
      </c>
      <c r="O81" s="176">
        <f t="shared" si="28"/>
        <v>100</v>
      </c>
      <c r="P81" s="176">
        <f t="shared" si="28"/>
        <v>100</v>
      </c>
      <c r="Q81" s="176">
        <f t="shared" si="28"/>
        <v>100</v>
      </c>
      <c r="R81" s="176">
        <f t="shared" si="28"/>
        <v>95</v>
      </c>
      <c r="S81" s="208"/>
      <c r="T81" s="181">
        <f>SUM(J81:R81)</f>
        <v>905</v>
      </c>
    </row>
    <row r="82" spans="2:20" ht="24.75" customHeight="1" x14ac:dyDescent="0.25">
      <c r="B82" s="253"/>
      <c r="C82" s="259"/>
      <c r="D82" s="254"/>
      <c r="E82" s="196" t="s">
        <v>70</v>
      </c>
      <c r="F82" s="204">
        <v>1</v>
      </c>
      <c r="G82" s="204">
        <v>3</v>
      </c>
      <c r="H82" s="204">
        <v>3</v>
      </c>
      <c r="I82" s="175"/>
      <c r="J82" s="176">
        <f>+J10*H82</f>
        <v>9</v>
      </c>
      <c r="K82" s="176">
        <f t="shared" ref="K82:R82" si="29">$H$82*K10</f>
        <v>12</v>
      </c>
      <c r="L82" s="176">
        <f t="shared" si="29"/>
        <v>12</v>
      </c>
      <c r="M82" s="176">
        <f t="shared" si="29"/>
        <v>15</v>
      </c>
      <c r="N82" s="176">
        <f t="shared" si="29"/>
        <v>12</v>
      </c>
      <c r="O82" s="176">
        <f t="shared" si="29"/>
        <v>12</v>
      </c>
      <c r="P82" s="176">
        <f t="shared" si="29"/>
        <v>12</v>
      </c>
      <c r="Q82" s="176">
        <f t="shared" si="29"/>
        <v>12</v>
      </c>
      <c r="R82" s="176">
        <f t="shared" si="29"/>
        <v>15</v>
      </c>
      <c r="S82" s="208"/>
      <c r="T82" s="181">
        <f>SUM(J82:R82)</f>
        <v>111</v>
      </c>
    </row>
    <row r="83" spans="2:20" x14ac:dyDescent="0.25">
      <c r="B83" s="14"/>
      <c r="C83" s="14"/>
      <c r="D83" s="14"/>
      <c r="E83" s="15"/>
      <c r="F83" s="2">
        <f>SUM(F81:F82)</f>
        <v>2</v>
      </c>
      <c r="G83" s="251" t="s">
        <v>14</v>
      </c>
      <c r="H83" s="252"/>
      <c r="I83" s="99"/>
      <c r="J83" s="19">
        <f t="shared" ref="J83:R83" si="30">SUM(J81:J82)</f>
        <v>84</v>
      </c>
      <c r="K83" s="19">
        <f t="shared" si="30"/>
        <v>117</v>
      </c>
      <c r="L83" s="19">
        <f t="shared" si="30"/>
        <v>122</v>
      </c>
      <c r="M83" s="19">
        <f t="shared" si="30"/>
        <v>120</v>
      </c>
      <c r="N83" s="19">
        <f t="shared" si="30"/>
        <v>127</v>
      </c>
      <c r="O83" s="19">
        <f t="shared" si="30"/>
        <v>112</v>
      </c>
      <c r="P83" s="19">
        <f t="shared" si="30"/>
        <v>112</v>
      </c>
      <c r="Q83" s="19">
        <f t="shared" si="30"/>
        <v>112</v>
      </c>
      <c r="R83" s="19">
        <f t="shared" si="30"/>
        <v>110</v>
      </c>
      <c r="S83" s="102"/>
      <c r="T83" s="118">
        <f>SUM(T81:T82)</f>
        <v>1016</v>
      </c>
    </row>
  </sheetData>
  <mergeCells count="46">
    <mergeCell ref="C60:T60"/>
    <mergeCell ref="C46:C47"/>
    <mergeCell ref="D46:D47"/>
    <mergeCell ref="C61:T61"/>
    <mergeCell ref="B27:B29"/>
    <mergeCell ref="B32:B34"/>
    <mergeCell ref="C44:C45"/>
    <mergeCell ref="C48:C50"/>
    <mergeCell ref="G38:H38"/>
    <mergeCell ref="B51:B53"/>
    <mergeCell ref="B42:B43"/>
    <mergeCell ref="B44:B45"/>
    <mergeCell ref="B56:B57"/>
    <mergeCell ref="C51:C53"/>
    <mergeCell ref="C56:C57"/>
    <mergeCell ref="G58:H58"/>
    <mergeCell ref="D56:D57"/>
    <mergeCell ref="D42:D43"/>
    <mergeCell ref="D44:D45"/>
    <mergeCell ref="D48:D50"/>
    <mergeCell ref="D51:D53"/>
    <mergeCell ref="B48:B50"/>
    <mergeCell ref="B46:B47"/>
    <mergeCell ref="C7:T7"/>
    <mergeCell ref="G8:H8"/>
    <mergeCell ref="G9:H9"/>
    <mergeCell ref="G10:H10"/>
    <mergeCell ref="G11:H11"/>
    <mergeCell ref="G12:H12"/>
    <mergeCell ref="B22:B24"/>
    <mergeCell ref="C22:C24"/>
    <mergeCell ref="C42:C43"/>
    <mergeCell ref="B1:T1"/>
    <mergeCell ref="B4:T4"/>
    <mergeCell ref="B6:T6"/>
    <mergeCell ref="B2:T3"/>
    <mergeCell ref="G83:H83"/>
    <mergeCell ref="B81:B82"/>
    <mergeCell ref="D81:D82"/>
    <mergeCell ref="B65:B66"/>
    <mergeCell ref="D65:D66"/>
    <mergeCell ref="C81:C82"/>
    <mergeCell ref="G71:H71"/>
    <mergeCell ref="C65:C66"/>
    <mergeCell ref="B75:T75"/>
    <mergeCell ref="B76:T76"/>
  </mergeCells>
  <pageMargins left="0.70866141732283472" right="0.70866141732283472" top="0.74803149606299213" bottom="0.74803149606299213" header="0.31496062992125984" footer="0.31496062992125984"/>
  <pageSetup scale="49" orientation="landscape" r:id="rId1"/>
  <rowBreaks count="1" manualBreakCount="1">
    <brk id="38" min="1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58"/>
  <sheetViews>
    <sheetView showGridLines="0" zoomScale="85" zoomScaleNormal="85" workbookViewId="0">
      <selection activeCell="F8" sqref="F8:G8"/>
    </sheetView>
  </sheetViews>
  <sheetFormatPr baseColWidth="10" defaultColWidth="11.42578125" defaultRowHeight="15" x14ac:dyDescent="0.25"/>
  <cols>
    <col min="1" max="1" width="7.5703125" style="17" customWidth="1"/>
    <col min="2" max="3" width="36.140625" style="17" customWidth="1"/>
    <col min="4" max="4" width="14.42578125" style="17" customWidth="1"/>
    <col min="5" max="5" width="11.42578125" style="17"/>
    <col min="6" max="6" width="12.85546875" style="17" customWidth="1"/>
    <col min="7" max="7" width="16.42578125" style="17" customWidth="1"/>
    <col min="8" max="8" width="1.7109375" style="26" customWidth="1"/>
    <col min="9" max="12" width="9.7109375" style="17" bestFit="1" customWidth="1"/>
    <col min="13" max="13" width="10" style="17" bestFit="1" customWidth="1"/>
    <col min="14" max="14" width="9.85546875" style="17" bestFit="1" customWidth="1"/>
    <col min="15" max="15" width="9.5703125" style="17" customWidth="1"/>
    <col min="16" max="16" width="9.85546875" style="17" bestFit="1" customWidth="1"/>
    <col min="17" max="17" width="10" style="17" bestFit="1" customWidth="1"/>
    <col min="18" max="18" width="1.140625" style="26" customWidth="1"/>
    <col min="19" max="19" width="16.28515625" style="17" customWidth="1"/>
    <col min="20" max="16384" width="11.42578125" style="17"/>
  </cols>
  <sheetData>
    <row r="1" spans="1:20" x14ac:dyDescent="0.25">
      <c r="A1" s="9"/>
      <c r="B1" s="11"/>
      <c r="C1" s="11"/>
      <c r="D1" s="11"/>
      <c r="E1" s="11"/>
      <c r="F1" s="11"/>
      <c r="G1" s="11"/>
      <c r="H1" s="63"/>
      <c r="I1" s="11"/>
      <c r="J1" s="11"/>
      <c r="K1" s="11"/>
      <c r="L1" s="11"/>
      <c r="M1" s="11"/>
      <c r="N1" s="11"/>
      <c r="O1" s="11"/>
      <c r="P1" s="11"/>
      <c r="Q1" s="11"/>
      <c r="R1" s="63"/>
      <c r="S1" s="11"/>
      <c r="T1" s="11"/>
    </row>
    <row r="2" spans="1:20" ht="23.25" customHeight="1" x14ac:dyDescent="0.3">
      <c r="A2" s="332" t="s">
        <v>180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29"/>
    </row>
    <row r="3" spans="1:20" ht="37.5" customHeight="1" x14ac:dyDescent="0.25">
      <c r="A3" s="332"/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</row>
    <row r="4" spans="1:20" ht="21.75" customHeight="1" x14ac:dyDescent="0.25">
      <c r="A4" s="332" t="s">
        <v>160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</row>
    <row r="5" spans="1:20" s="36" customFormat="1" ht="27.75" customHeight="1" x14ac:dyDescent="0.25">
      <c r="A5" s="333" t="s">
        <v>182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</row>
    <row r="6" spans="1:20" x14ac:dyDescent="0.25">
      <c r="B6" s="7"/>
      <c r="C6" s="7"/>
      <c r="D6" s="7"/>
      <c r="E6" s="7"/>
      <c r="F6" s="7"/>
      <c r="G6" s="7"/>
      <c r="H6" s="64"/>
      <c r="I6" s="7"/>
      <c r="J6" s="7"/>
      <c r="K6" s="7"/>
      <c r="L6" s="7"/>
      <c r="M6" s="7"/>
      <c r="N6" s="7"/>
      <c r="O6" s="7"/>
      <c r="P6" s="7"/>
      <c r="Q6" s="7"/>
      <c r="R6" s="64"/>
      <c r="S6" s="7"/>
    </row>
    <row r="7" spans="1:20" x14ac:dyDescent="0.25">
      <c r="B7" s="18"/>
      <c r="C7" s="18"/>
      <c r="F7" s="302" t="s">
        <v>15</v>
      </c>
      <c r="G7" s="303"/>
      <c r="H7" s="81"/>
      <c r="I7" s="52" t="s">
        <v>28</v>
      </c>
      <c r="J7" s="52" t="s">
        <v>29</v>
      </c>
      <c r="K7" s="52" t="s">
        <v>30</v>
      </c>
      <c r="L7" s="52" t="s">
        <v>31</v>
      </c>
      <c r="M7" s="52" t="s">
        <v>32</v>
      </c>
      <c r="N7" s="52" t="s">
        <v>33</v>
      </c>
      <c r="O7" s="52" t="s">
        <v>34</v>
      </c>
      <c r="P7" s="52" t="s">
        <v>5</v>
      </c>
      <c r="Q7" s="52" t="s">
        <v>35</v>
      </c>
      <c r="R7" s="66"/>
      <c r="S7" s="52" t="s">
        <v>159</v>
      </c>
    </row>
    <row r="8" spans="1:20" ht="21" customHeight="1" x14ac:dyDescent="0.25">
      <c r="B8" s="18"/>
      <c r="C8" s="18"/>
      <c r="F8" s="288" t="s">
        <v>22</v>
      </c>
      <c r="G8" s="289"/>
      <c r="H8" s="217"/>
      <c r="I8" s="188">
        <v>15</v>
      </c>
      <c r="J8" s="188">
        <v>21</v>
      </c>
      <c r="K8" s="188">
        <v>22</v>
      </c>
      <c r="L8" s="188">
        <v>21</v>
      </c>
      <c r="M8" s="188">
        <v>23</v>
      </c>
      <c r="N8" s="188">
        <v>20</v>
      </c>
      <c r="O8" s="188">
        <v>20</v>
      </c>
      <c r="P8" s="188">
        <v>20</v>
      </c>
      <c r="Q8" s="188">
        <v>19</v>
      </c>
      <c r="R8" s="76"/>
      <c r="S8" s="188">
        <f>SUM(I8:Q8)</f>
        <v>181</v>
      </c>
    </row>
    <row r="9" spans="1:20" ht="20.25" customHeight="1" x14ac:dyDescent="0.25">
      <c r="B9" s="18"/>
      <c r="C9" s="18"/>
      <c r="F9" s="288" t="s">
        <v>63</v>
      </c>
      <c r="G9" s="289"/>
      <c r="H9" s="217"/>
      <c r="I9" s="189">
        <v>21</v>
      </c>
      <c r="J9" s="189">
        <v>31</v>
      </c>
      <c r="K9" s="189">
        <v>30</v>
      </c>
      <c r="L9" s="189">
        <v>31</v>
      </c>
      <c r="M9" s="189">
        <v>31</v>
      </c>
      <c r="N9" s="189">
        <v>30</v>
      </c>
      <c r="O9" s="189">
        <v>31</v>
      </c>
      <c r="P9" s="189">
        <v>30</v>
      </c>
      <c r="Q9" s="189">
        <v>31</v>
      </c>
      <c r="R9" s="218"/>
      <c r="S9" s="188">
        <f>SUM(I9:Q9)</f>
        <v>266</v>
      </c>
    </row>
    <row r="10" spans="1:20" ht="17.25" customHeight="1" x14ac:dyDescent="0.25">
      <c r="F10" s="288" t="s">
        <v>64</v>
      </c>
      <c r="G10" s="289"/>
      <c r="H10" s="217"/>
      <c r="I10" s="189">
        <v>18</v>
      </c>
      <c r="J10" s="189">
        <v>27</v>
      </c>
      <c r="K10" s="189">
        <v>26</v>
      </c>
      <c r="L10" s="189">
        <v>26</v>
      </c>
      <c r="M10" s="189">
        <v>27</v>
      </c>
      <c r="N10" s="189">
        <v>26</v>
      </c>
      <c r="O10" s="189">
        <v>26</v>
      </c>
      <c r="P10" s="189">
        <v>26</v>
      </c>
      <c r="Q10" s="189">
        <v>26</v>
      </c>
      <c r="R10" s="218"/>
      <c r="S10" s="188">
        <f>SUM(I10:Q10)</f>
        <v>228</v>
      </c>
    </row>
    <row r="11" spans="1:20" ht="17.25" customHeight="1" x14ac:dyDescent="0.25">
      <c r="F11" s="288" t="s">
        <v>17</v>
      </c>
      <c r="G11" s="289"/>
      <c r="H11" s="217"/>
      <c r="I11" s="188">
        <v>3</v>
      </c>
      <c r="J11" s="188">
        <v>4</v>
      </c>
      <c r="K11" s="188">
        <v>4</v>
      </c>
      <c r="L11" s="188">
        <v>5</v>
      </c>
      <c r="M11" s="188">
        <v>4</v>
      </c>
      <c r="N11" s="188">
        <v>4</v>
      </c>
      <c r="O11" s="188">
        <v>4</v>
      </c>
      <c r="P11" s="188">
        <v>4</v>
      </c>
      <c r="Q11" s="188">
        <v>5</v>
      </c>
      <c r="R11" s="76"/>
      <c r="S11" s="188">
        <f>SUM(I11:Q11)</f>
        <v>37</v>
      </c>
    </row>
    <row r="12" spans="1:20" x14ac:dyDescent="0.25">
      <c r="F12" s="301"/>
      <c r="G12" s="301"/>
      <c r="I12" s="50"/>
      <c r="J12" s="50"/>
      <c r="K12" s="50"/>
      <c r="L12" s="50"/>
      <c r="M12" s="50"/>
      <c r="N12" s="50"/>
      <c r="O12" s="50"/>
      <c r="P12" s="50"/>
      <c r="Q12" s="50"/>
      <c r="S12" s="129">
        <f>SUM(S8:S11)</f>
        <v>712</v>
      </c>
    </row>
    <row r="14" spans="1:20" ht="35.25" customHeight="1" x14ac:dyDescent="0.25">
      <c r="A14" s="56" t="s">
        <v>9</v>
      </c>
      <c r="B14" s="40" t="s">
        <v>26</v>
      </c>
      <c r="C14" s="40" t="s">
        <v>73</v>
      </c>
      <c r="D14" s="57" t="s">
        <v>1</v>
      </c>
      <c r="E14" s="58" t="s">
        <v>2</v>
      </c>
      <c r="F14" s="58" t="s">
        <v>3</v>
      </c>
      <c r="G14" s="58" t="s">
        <v>4</v>
      </c>
      <c r="H14" s="73"/>
      <c r="I14" s="52" t="s">
        <v>28</v>
      </c>
      <c r="J14" s="52" t="s">
        <v>29</v>
      </c>
      <c r="K14" s="52" t="s">
        <v>30</v>
      </c>
      <c r="L14" s="52" t="s">
        <v>31</v>
      </c>
      <c r="M14" s="52" t="s">
        <v>32</v>
      </c>
      <c r="N14" s="52" t="s">
        <v>33</v>
      </c>
      <c r="O14" s="52" t="s">
        <v>34</v>
      </c>
      <c r="P14" s="52" t="s">
        <v>5</v>
      </c>
      <c r="Q14" s="59" t="s">
        <v>35</v>
      </c>
      <c r="R14" s="68"/>
      <c r="S14" s="41" t="s">
        <v>12</v>
      </c>
    </row>
    <row r="15" spans="1:20" ht="22.5" customHeight="1" x14ac:dyDescent="0.25">
      <c r="A15" s="38"/>
      <c r="B15" s="115" t="s">
        <v>0</v>
      </c>
      <c r="C15" s="115"/>
      <c r="D15" s="48"/>
      <c r="E15" s="49"/>
      <c r="F15" s="49"/>
      <c r="G15" s="49"/>
      <c r="H15" s="73"/>
      <c r="I15" s="43"/>
      <c r="J15" s="43"/>
      <c r="K15" s="43"/>
      <c r="L15" s="43"/>
      <c r="M15" s="43"/>
      <c r="N15" s="43"/>
      <c r="O15" s="43"/>
      <c r="P15" s="43"/>
      <c r="Q15" s="43"/>
      <c r="R15" s="68"/>
      <c r="S15" s="39"/>
    </row>
    <row r="16" spans="1:20" ht="38.25" customHeight="1" x14ac:dyDescent="0.25">
      <c r="A16" s="265">
        <v>1</v>
      </c>
      <c r="B16" s="286" t="s">
        <v>156</v>
      </c>
      <c r="C16" s="287" t="s">
        <v>104</v>
      </c>
      <c r="D16" s="210" t="s">
        <v>65</v>
      </c>
      <c r="E16" s="211">
        <v>1</v>
      </c>
      <c r="F16" s="174">
        <v>8</v>
      </c>
      <c r="G16" s="174">
        <f>E16*F16</f>
        <v>8</v>
      </c>
      <c r="H16" s="212"/>
      <c r="I16" s="209">
        <f>+I9*G16</f>
        <v>168</v>
      </c>
      <c r="J16" s="209">
        <f>+J9*G16</f>
        <v>248</v>
      </c>
      <c r="K16" s="209">
        <f>+K9*G16</f>
        <v>240</v>
      </c>
      <c r="L16" s="209">
        <f>+L9*G16</f>
        <v>248</v>
      </c>
      <c r="M16" s="209">
        <f>+M9*G16</f>
        <v>248</v>
      </c>
      <c r="N16" s="209">
        <f>+N9*G16</f>
        <v>240</v>
      </c>
      <c r="O16" s="209">
        <f>+O9*G16</f>
        <v>248</v>
      </c>
      <c r="P16" s="209">
        <f>+P9*G16</f>
        <v>240</v>
      </c>
      <c r="Q16" s="209">
        <f>+Q9*G16</f>
        <v>248</v>
      </c>
      <c r="R16" s="74"/>
      <c r="S16" s="30">
        <f t="shared" ref="S16:S21" si="0">SUM(I16:Q16)</f>
        <v>2128</v>
      </c>
    </row>
    <row r="17" spans="1:19" ht="38.25" customHeight="1" x14ac:dyDescent="0.25">
      <c r="A17" s="265"/>
      <c r="B17" s="286"/>
      <c r="C17" s="287"/>
      <c r="D17" s="210" t="s">
        <v>168</v>
      </c>
      <c r="E17" s="211">
        <v>1</v>
      </c>
      <c r="F17" s="174">
        <v>8</v>
      </c>
      <c r="G17" s="174">
        <f>E17*F17</f>
        <v>8</v>
      </c>
      <c r="H17" s="212"/>
      <c r="I17" s="209">
        <f>+I9*G17</f>
        <v>168</v>
      </c>
      <c r="J17" s="209">
        <f>+J9*G17</f>
        <v>248</v>
      </c>
      <c r="K17" s="209">
        <f>+K9*G17</f>
        <v>240</v>
      </c>
      <c r="L17" s="209">
        <f>+L9*G17</f>
        <v>248</v>
      </c>
      <c r="M17" s="209">
        <f>+M9*G17</f>
        <v>248</v>
      </c>
      <c r="N17" s="209">
        <f>+N9*G17</f>
        <v>240</v>
      </c>
      <c r="O17" s="209">
        <f>+O9*G17</f>
        <v>248</v>
      </c>
      <c r="P17" s="209">
        <f>+P9*G17</f>
        <v>240</v>
      </c>
      <c r="Q17" s="209">
        <f>+Q9*G17</f>
        <v>248</v>
      </c>
      <c r="R17" s="84"/>
      <c r="S17" s="146">
        <f t="shared" si="0"/>
        <v>2128</v>
      </c>
    </row>
    <row r="18" spans="1:19" ht="39.75" customHeight="1" x14ac:dyDescent="0.25">
      <c r="A18" s="265"/>
      <c r="B18" s="286"/>
      <c r="C18" s="287"/>
      <c r="D18" s="249" t="s">
        <v>169</v>
      </c>
      <c r="E18" s="222">
        <v>1</v>
      </c>
      <c r="F18" s="222">
        <v>8</v>
      </c>
      <c r="G18" s="222">
        <v>8</v>
      </c>
      <c r="H18" s="17"/>
      <c r="I18" s="209">
        <v>168</v>
      </c>
      <c r="J18" s="209">
        <v>248</v>
      </c>
      <c r="K18" s="209">
        <v>240</v>
      </c>
      <c r="L18" s="209">
        <v>248</v>
      </c>
      <c r="M18" s="209">
        <v>248</v>
      </c>
      <c r="N18" s="209">
        <v>240</v>
      </c>
      <c r="O18" s="209">
        <v>248</v>
      </c>
      <c r="P18" s="209">
        <v>240</v>
      </c>
      <c r="Q18" s="209">
        <v>248</v>
      </c>
      <c r="R18" s="17"/>
      <c r="S18" s="146">
        <f t="shared" si="0"/>
        <v>2128</v>
      </c>
    </row>
    <row r="19" spans="1:19" ht="40.5" customHeight="1" x14ac:dyDescent="0.25">
      <c r="A19" s="294">
        <v>2</v>
      </c>
      <c r="B19" s="286" t="s">
        <v>102</v>
      </c>
      <c r="C19" s="298" t="s">
        <v>101</v>
      </c>
      <c r="D19" s="210" t="s">
        <v>145</v>
      </c>
      <c r="E19" s="211">
        <v>3</v>
      </c>
      <c r="F19" s="174">
        <v>8</v>
      </c>
      <c r="G19" s="174">
        <f>E19*F19</f>
        <v>24</v>
      </c>
      <c r="H19" s="212"/>
      <c r="I19" s="209">
        <f>+I8*G19</f>
        <v>360</v>
      </c>
      <c r="J19" s="209">
        <f>+J8*G19</f>
        <v>504</v>
      </c>
      <c r="K19" s="209">
        <f>+K8*G19</f>
        <v>528</v>
      </c>
      <c r="L19" s="209">
        <f>+L8*G19</f>
        <v>504</v>
      </c>
      <c r="M19" s="209">
        <f>+M8*G19</f>
        <v>552</v>
      </c>
      <c r="N19" s="209">
        <f>+N8*G19</f>
        <v>480</v>
      </c>
      <c r="O19" s="209">
        <f>+O8*G19</f>
        <v>480</v>
      </c>
      <c r="P19" s="209">
        <f>+P8*G19</f>
        <v>480</v>
      </c>
      <c r="Q19" s="209">
        <f>+Q8*G19</f>
        <v>456</v>
      </c>
      <c r="R19" s="74"/>
      <c r="S19" s="30">
        <f t="shared" si="0"/>
        <v>4344</v>
      </c>
    </row>
    <row r="20" spans="1:19" ht="40.5" customHeight="1" x14ac:dyDescent="0.25">
      <c r="A20" s="294"/>
      <c r="B20" s="286"/>
      <c r="C20" s="299"/>
      <c r="D20" s="210" t="s">
        <v>72</v>
      </c>
      <c r="E20" s="211">
        <v>1</v>
      </c>
      <c r="F20" s="174">
        <v>8</v>
      </c>
      <c r="G20" s="174">
        <f>E20*F20</f>
        <v>8</v>
      </c>
      <c r="H20" s="212"/>
      <c r="I20" s="209">
        <f>+I8*G20</f>
        <v>120</v>
      </c>
      <c r="J20" s="209">
        <f>+J8*G20</f>
        <v>168</v>
      </c>
      <c r="K20" s="209">
        <f>+K8*G20</f>
        <v>176</v>
      </c>
      <c r="L20" s="209">
        <f>+L8*G20</f>
        <v>168</v>
      </c>
      <c r="M20" s="209">
        <f>+M8*G20</f>
        <v>184</v>
      </c>
      <c r="N20" s="209">
        <f>+N8*G20</f>
        <v>160</v>
      </c>
      <c r="O20" s="209">
        <f>+O8*G20</f>
        <v>160</v>
      </c>
      <c r="P20" s="209">
        <f>+P8*G20</f>
        <v>160</v>
      </c>
      <c r="Q20" s="209">
        <f>+Q8*G20</f>
        <v>152</v>
      </c>
      <c r="R20" s="74"/>
      <c r="S20" s="30">
        <f t="shared" si="0"/>
        <v>1448</v>
      </c>
    </row>
    <row r="21" spans="1:19" ht="40.5" customHeight="1" x14ac:dyDescent="0.25">
      <c r="A21" s="295"/>
      <c r="B21" s="286"/>
      <c r="C21" s="300"/>
      <c r="D21" s="210" t="s">
        <v>170</v>
      </c>
      <c r="E21" s="211">
        <v>1</v>
      </c>
      <c r="F21" s="174">
        <v>4</v>
      </c>
      <c r="G21" s="174">
        <f>E21*F21</f>
        <v>4</v>
      </c>
      <c r="H21" s="212"/>
      <c r="I21" s="209">
        <f>+I11*G21</f>
        <v>12</v>
      </c>
      <c r="J21" s="209">
        <f>+J11*G21</f>
        <v>16</v>
      </c>
      <c r="K21" s="209">
        <f>+K11*G21</f>
        <v>16</v>
      </c>
      <c r="L21" s="209">
        <f>+L11*G21</f>
        <v>20</v>
      </c>
      <c r="M21" s="209">
        <f>+M11*G21</f>
        <v>16</v>
      </c>
      <c r="N21" s="209">
        <f>+N11*G21</f>
        <v>16</v>
      </c>
      <c r="O21" s="209">
        <f>+O11*G21</f>
        <v>16</v>
      </c>
      <c r="P21" s="209">
        <f>+P11*G21</f>
        <v>16</v>
      </c>
      <c r="Q21" s="209">
        <f>+Q11*G21</f>
        <v>20</v>
      </c>
      <c r="R21" s="74"/>
      <c r="S21" s="30">
        <f t="shared" si="0"/>
        <v>148</v>
      </c>
    </row>
    <row r="22" spans="1:19" ht="40.5" customHeight="1" x14ac:dyDescent="0.25">
      <c r="A22" s="224">
        <v>3</v>
      </c>
      <c r="B22" s="226" t="s">
        <v>162</v>
      </c>
      <c r="C22" s="225" t="s">
        <v>171</v>
      </c>
      <c r="D22" s="137" t="s">
        <v>164</v>
      </c>
      <c r="E22" s="242">
        <v>1</v>
      </c>
      <c r="F22" s="242">
        <v>8</v>
      </c>
      <c r="G22" s="174">
        <v>8</v>
      </c>
      <c r="H22" s="212"/>
      <c r="I22" s="209">
        <f>I8*8</f>
        <v>120</v>
      </c>
      <c r="J22" s="209">
        <f t="shared" ref="J22:Q22" si="1">J8*8</f>
        <v>168</v>
      </c>
      <c r="K22" s="209">
        <f t="shared" si="1"/>
        <v>176</v>
      </c>
      <c r="L22" s="209">
        <f t="shared" si="1"/>
        <v>168</v>
      </c>
      <c r="M22" s="209">
        <f t="shared" si="1"/>
        <v>184</v>
      </c>
      <c r="N22" s="209">
        <f t="shared" si="1"/>
        <v>160</v>
      </c>
      <c r="O22" s="209">
        <f t="shared" si="1"/>
        <v>160</v>
      </c>
      <c r="P22" s="209">
        <f t="shared" si="1"/>
        <v>160</v>
      </c>
      <c r="Q22" s="209">
        <f t="shared" si="1"/>
        <v>152</v>
      </c>
      <c r="R22" s="74"/>
      <c r="S22" s="30">
        <f t="shared" ref="S22:S23" si="2">SUM(I22:Q22)</f>
        <v>1448</v>
      </c>
    </row>
    <row r="23" spans="1:19" ht="40.5" customHeight="1" x14ac:dyDescent="0.25">
      <c r="A23" s="224">
        <v>4</v>
      </c>
      <c r="B23" s="226" t="s">
        <v>163</v>
      </c>
      <c r="C23" s="225" t="s">
        <v>167</v>
      </c>
      <c r="D23" s="137" t="s">
        <v>164</v>
      </c>
      <c r="E23" s="225">
        <v>3</v>
      </c>
      <c r="F23" s="211">
        <v>8</v>
      </c>
      <c r="G23" s="174">
        <f>E23*F23</f>
        <v>24</v>
      </c>
      <c r="H23" s="212"/>
      <c r="I23" s="209">
        <f>G23*I8</f>
        <v>360</v>
      </c>
      <c r="J23" s="209">
        <f>G23*J8</f>
        <v>504</v>
      </c>
      <c r="K23" s="209">
        <f>G23*K8</f>
        <v>528</v>
      </c>
      <c r="L23" s="209">
        <f>G23*K8</f>
        <v>528</v>
      </c>
      <c r="M23" s="209">
        <f>G23*L8</f>
        <v>504</v>
      </c>
      <c r="N23" s="209">
        <f>G23*M8</f>
        <v>552</v>
      </c>
      <c r="O23" s="209">
        <f>G23*N8</f>
        <v>480</v>
      </c>
      <c r="P23" s="209">
        <f>G23*O8</f>
        <v>480</v>
      </c>
      <c r="Q23" s="209">
        <f>G23*P8</f>
        <v>480</v>
      </c>
      <c r="R23" s="74"/>
      <c r="S23" s="30">
        <f t="shared" si="2"/>
        <v>4416</v>
      </c>
    </row>
    <row r="24" spans="1:19" ht="18.75" customHeight="1" x14ac:dyDescent="0.25">
      <c r="A24" s="237"/>
      <c r="B24" s="292"/>
      <c r="C24" s="293"/>
      <c r="D24" s="236"/>
      <c r="E24" s="235">
        <f>SUM(E16:E23)</f>
        <v>12</v>
      </c>
      <c r="F24" s="60"/>
      <c r="G24" s="60"/>
      <c r="H24" s="28"/>
      <c r="I24" s="51"/>
      <c r="J24" s="51"/>
      <c r="K24" s="51"/>
      <c r="L24" s="51"/>
      <c r="M24" s="51"/>
      <c r="N24" s="51"/>
      <c r="O24" s="72"/>
      <c r="P24" s="290" t="s">
        <v>19</v>
      </c>
      <c r="Q24" s="291"/>
      <c r="R24" s="85"/>
      <c r="S24" s="151">
        <f>SUM(S16:S23)</f>
        <v>18188</v>
      </c>
    </row>
    <row r="25" spans="1:19" ht="18.75" customHeight="1" x14ac:dyDescent="0.25">
      <c r="A25" s="237"/>
      <c r="B25" s="292"/>
      <c r="C25" s="293"/>
      <c r="D25" s="236"/>
      <c r="E25" s="235"/>
      <c r="F25" s="60"/>
      <c r="G25" s="60"/>
      <c r="H25" s="28"/>
      <c r="I25" s="76"/>
      <c r="J25" s="76"/>
      <c r="K25" s="76"/>
      <c r="L25" s="76"/>
      <c r="M25" s="76"/>
      <c r="N25" s="76"/>
      <c r="O25" s="76"/>
      <c r="P25" s="88"/>
      <c r="Q25" s="88"/>
      <c r="R25" s="88"/>
      <c r="S25" s="89"/>
    </row>
    <row r="26" spans="1:19" ht="35.25" customHeight="1" x14ac:dyDescent="0.25">
      <c r="A26" s="238" t="s">
        <v>9</v>
      </c>
      <c r="B26" s="239" t="s">
        <v>26</v>
      </c>
      <c r="C26" s="239" t="s">
        <v>73</v>
      </c>
      <c r="D26" s="240" t="s">
        <v>1</v>
      </c>
      <c r="E26" s="241" t="s">
        <v>2</v>
      </c>
      <c r="F26" s="58" t="s">
        <v>3</v>
      </c>
      <c r="G26" s="58" t="s">
        <v>4</v>
      </c>
      <c r="H26" s="73"/>
      <c r="I26" s="52" t="s">
        <v>28</v>
      </c>
      <c r="J26" s="52" t="s">
        <v>29</v>
      </c>
      <c r="K26" s="52" t="s">
        <v>30</v>
      </c>
      <c r="L26" s="52" t="s">
        <v>31</v>
      </c>
      <c r="M26" s="52" t="s">
        <v>32</v>
      </c>
      <c r="N26" s="52" t="s">
        <v>33</v>
      </c>
      <c r="O26" s="52" t="s">
        <v>34</v>
      </c>
      <c r="P26" s="52" t="s">
        <v>5</v>
      </c>
      <c r="Q26" s="59" t="s">
        <v>35</v>
      </c>
      <c r="R26" s="68"/>
      <c r="S26" s="41" t="s">
        <v>12</v>
      </c>
    </row>
    <row r="27" spans="1:19" ht="21.75" customHeight="1" x14ac:dyDescent="0.25">
      <c r="A27" s="38"/>
      <c r="B27" s="39" t="s">
        <v>11</v>
      </c>
      <c r="C27" s="39"/>
      <c r="D27" s="46"/>
      <c r="E27" s="47"/>
      <c r="F27" s="47"/>
      <c r="G27" s="47"/>
      <c r="H27" s="73"/>
      <c r="I27" s="43"/>
      <c r="J27" s="43"/>
      <c r="K27" s="43"/>
      <c r="L27" s="43"/>
      <c r="M27" s="43"/>
      <c r="N27" s="43"/>
      <c r="O27" s="43"/>
      <c r="P27" s="43"/>
      <c r="Q27" s="43"/>
      <c r="R27" s="68"/>
      <c r="S27" s="53"/>
    </row>
    <row r="28" spans="1:19" ht="36.75" customHeight="1" x14ac:dyDescent="0.25">
      <c r="A28" s="255">
        <v>5</v>
      </c>
      <c r="B28" s="283" t="s">
        <v>156</v>
      </c>
      <c r="C28" s="283" t="s">
        <v>105</v>
      </c>
      <c r="D28" s="225" t="s">
        <v>65</v>
      </c>
      <c r="E28" s="211">
        <v>1</v>
      </c>
      <c r="F28" s="174">
        <v>8</v>
      </c>
      <c r="G28" s="174">
        <f>E28*F28</f>
        <v>8</v>
      </c>
      <c r="H28" s="212"/>
      <c r="I28" s="209">
        <f>+I9*G28</f>
        <v>168</v>
      </c>
      <c r="J28" s="209">
        <f>+J9*G28</f>
        <v>248</v>
      </c>
      <c r="K28" s="209">
        <f>+K9*G28</f>
        <v>240</v>
      </c>
      <c r="L28" s="209">
        <f>+L9*G28</f>
        <v>248</v>
      </c>
      <c r="M28" s="209">
        <f>+M9*G28</f>
        <v>248</v>
      </c>
      <c r="N28" s="209">
        <f>+N9*G28</f>
        <v>240</v>
      </c>
      <c r="O28" s="209">
        <f>+O9*G28</f>
        <v>248</v>
      </c>
      <c r="P28" s="209">
        <f>+P9*G28</f>
        <v>240</v>
      </c>
      <c r="Q28" s="209">
        <f>+Q9*G28</f>
        <v>248</v>
      </c>
      <c r="R28" s="74"/>
      <c r="S28" s="30">
        <f>SUM(I28:Q28)</f>
        <v>2128</v>
      </c>
    </row>
    <row r="29" spans="1:19" ht="36.75" customHeight="1" x14ac:dyDescent="0.25">
      <c r="A29" s="282"/>
      <c r="B29" s="284"/>
      <c r="C29" s="284"/>
      <c r="D29" s="225" t="s">
        <v>168</v>
      </c>
      <c r="E29" s="211">
        <v>1</v>
      </c>
      <c r="F29" s="174">
        <v>8</v>
      </c>
      <c r="G29" s="174">
        <f>E29*F29</f>
        <v>8</v>
      </c>
      <c r="H29" s="212"/>
      <c r="I29" s="209">
        <v>168</v>
      </c>
      <c r="J29" s="209">
        <v>248</v>
      </c>
      <c r="K29" s="209">
        <v>240</v>
      </c>
      <c r="L29" s="209">
        <v>248</v>
      </c>
      <c r="M29" s="209">
        <v>248</v>
      </c>
      <c r="N29" s="209">
        <v>240</v>
      </c>
      <c r="O29" s="209">
        <v>248</v>
      </c>
      <c r="P29" s="209">
        <v>240</v>
      </c>
      <c r="Q29" s="209">
        <v>248</v>
      </c>
      <c r="R29" s="74"/>
      <c r="S29" s="30">
        <f t="shared" ref="S29:S30" si="3">SUM(I29:Q29)</f>
        <v>2128</v>
      </c>
    </row>
    <row r="30" spans="1:19" ht="36.75" customHeight="1" x14ac:dyDescent="0.25">
      <c r="A30" s="282"/>
      <c r="B30" s="285"/>
      <c r="C30" s="285"/>
      <c r="D30" s="249" t="s">
        <v>169</v>
      </c>
      <c r="E30" s="222">
        <v>1</v>
      </c>
      <c r="F30" s="222">
        <v>8</v>
      </c>
      <c r="G30" s="222">
        <v>8</v>
      </c>
      <c r="H30" s="212"/>
      <c r="I30" s="209">
        <v>168</v>
      </c>
      <c r="J30" s="209">
        <v>248</v>
      </c>
      <c r="K30" s="209">
        <v>240</v>
      </c>
      <c r="L30" s="209">
        <v>248</v>
      </c>
      <c r="M30" s="209">
        <v>248</v>
      </c>
      <c r="N30" s="209">
        <v>240</v>
      </c>
      <c r="O30" s="209">
        <v>248</v>
      </c>
      <c r="P30" s="209">
        <v>240</v>
      </c>
      <c r="Q30" s="209">
        <v>248</v>
      </c>
      <c r="R30" s="74"/>
      <c r="S30" s="30">
        <f t="shared" si="3"/>
        <v>2128</v>
      </c>
    </row>
    <row r="31" spans="1:19" ht="37.5" customHeight="1" x14ac:dyDescent="0.25">
      <c r="A31" s="296">
        <v>6</v>
      </c>
      <c r="B31" s="286" t="s">
        <v>146</v>
      </c>
      <c r="C31" s="286" t="s">
        <v>103</v>
      </c>
      <c r="D31" s="210" t="s">
        <v>42</v>
      </c>
      <c r="E31" s="211">
        <v>4</v>
      </c>
      <c r="F31" s="174">
        <v>8</v>
      </c>
      <c r="G31" s="174">
        <f>E31*F31</f>
        <v>32</v>
      </c>
      <c r="H31" s="212"/>
      <c r="I31" s="209">
        <f>+I8*G31</f>
        <v>480</v>
      </c>
      <c r="J31" s="209">
        <f>+J8*G31</f>
        <v>672</v>
      </c>
      <c r="K31" s="209">
        <f>+K8*G31</f>
        <v>704</v>
      </c>
      <c r="L31" s="209">
        <f t="shared" ref="L31:Q31" si="4">$G$31*L8</f>
        <v>672</v>
      </c>
      <c r="M31" s="209">
        <f t="shared" si="4"/>
        <v>736</v>
      </c>
      <c r="N31" s="209">
        <f t="shared" si="4"/>
        <v>640</v>
      </c>
      <c r="O31" s="209">
        <f t="shared" si="4"/>
        <v>640</v>
      </c>
      <c r="P31" s="209">
        <f t="shared" si="4"/>
        <v>640</v>
      </c>
      <c r="Q31" s="209">
        <f t="shared" si="4"/>
        <v>608</v>
      </c>
      <c r="R31" s="74"/>
      <c r="S31" s="30">
        <f>SUM(I31:Q31)</f>
        <v>5792</v>
      </c>
    </row>
    <row r="32" spans="1:19" ht="36.75" customHeight="1" x14ac:dyDescent="0.25">
      <c r="A32" s="297"/>
      <c r="B32" s="286"/>
      <c r="C32" s="286"/>
      <c r="D32" s="210" t="s">
        <v>66</v>
      </c>
      <c r="E32" s="211">
        <v>4</v>
      </c>
      <c r="F32" s="174">
        <v>4</v>
      </c>
      <c r="G32" s="174">
        <f>E32*F32</f>
        <v>16</v>
      </c>
      <c r="H32" s="212"/>
      <c r="I32" s="209">
        <f>+I11*G32</f>
        <v>48</v>
      </c>
      <c r="J32" s="209">
        <f>+J11*G32</f>
        <v>64</v>
      </c>
      <c r="K32" s="209">
        <f>+K11*G32</f>
        <v>64</v>
      </c>
      <c r="L32" s="209">
        <f>+L11*G32</f>
        <v>80</v>
      </c>
      <c r="M32" s="209">
        <f>+M11*G32</f>
        <v>64</v>
      </c>
      <c r="N32" s="209">
        <f>+N11*G32</f>
        <v>64</v>
      </c>
      <c r="O32" s="209">
        <f>+O11*G32</f>
        <v>64</v>
      </c>
      <c r="P32" s="209">
        <f>+P11*G32</f>
        <v>64</v>
      </c>
      <c r="Q32" s="209">
        <f>+Q11*G32</f>
        <v>80</v>
      </c>
      <c r="R32" s="74"/>
      <c r="S32" s="30">
        <f>SUM(I32:Q32)</f>
        <v>592</v>
      </c>
    </row>
    <row r="33" spans="1:20" ht="36.75" customHeight="1" x14ac:dyDescent="0.25">
      <c r="A33" s="255">
        <v>7</v>
      </c>
      <c r="B33" s="283" t="s">
        <v>147</v>
      </c>
      <c r="C33" s="283" t="s">
        <v>148</v>
      </c>
      <c r="D33" s="210" t="s">
        <v>42</v>
      </c>
      <c r="E33" s="211">
        <v>1</v>
      </c>
      <c r="F33" s="174">
        <v>8</v>
      </c>
      <c r="G33" s="174">
        <f>E33*F33</f>
        <v>8</v>
      </c>
      <c r="H33" s="212"/>
      <c r="I33" s="209">
        <f>I8*G33</f>
        <v>120</v>
      </c>
      <c r="J33" s="209">
        <f>J8*G33</f>
        <v>168</v>
      </c>
      <c r="K33" s="209">
        <f>K8*G33</f>
        <v>176</v>
      </c>
      <c r="L33" s="209">
        <f>L8*G33</f>
        <v>168</v>
      </c>
      <c r="M33" s="209">
        <f>M8*G33</f>
        <v>184</v>
      </c>
      <c r="N33" s="209">
        <f>N8*G33</f>
        <v>160</v>
      </c>
      <c r="O33" s="209">
        <f>O8*G33</f>
        <v>160</v>
      </c>
      <c r="P33" s="209">
        <f>P8*G33</f>
        <v>160</v>
      </c>
      <c r="Q33" s="209">
        <f>Q8*G33</f>
        <v>152</v>
      </c>
      <c r="R33" s="74"/>
      <c r="S33" s="156">
        <f>SUM(I33:Q33)</f>
        <v>1448</v>
      </c>
    </row>
    <row r="34" spans="1:20" ht="36.75" customHeight="1" x14ac:dyDescent="0.25">
      <c r="A34" s="256"/>
      <c r="B34" s="285"/>
      <c r="C34" s="285"/>
      <c r="D34" s="210" t="s">
        <v>61</v>
      </c>
      <c r="E34" s="211">
        <v>1</v>
      </c>
      <c r="F34" s="174">
        <v>8</v>
      </c>
      <c r="G34" s="174">
        <f>E34*F34</f>
        <v>8</v>
      </c>
      <c r="H34" s="212"/>
      <c r="I34" s="209">
        <f>I8*G34</f>
        <v>120</v>
      </c>
      <c r="J34" s="209">
        <f>J8*G34</f>
        <v>168</v>
      </c>
      <c r="K34" s="209">
        <f>K8*G34</f>
        <v>176</v>
      </c>
      <c r="L34" s="209">
        <f>L8*G34</f>
        <v>168</v>
      </c>
      <c r="M34" s="209">
        <f>M8*G34</f>
        <v>184</v>
      </c>
      <c r="N34" s="209">
        <f>N8*G34</f>
        <v>160</v>
      </c>
      <c r="O34" s="209">
        <f>O8*G34</f>
        <v>160</v>
      </c>
      <c r="P34" s="209">
        <f>P8*G34</f>
        <v>160</v>
      </c>
      <c r="Q34" s="209">
        <f>Q8*G34</f>
        <v>152</v>
      </c>
      <c r="R34" s="74"/>
      <c r="S34" s="156">
        <f>SUM(I34:Q34)</f>
        <v>1448</v>
      </c>
    </row>
    <row r="35" spans="1:20" ht="19.5" customHeight="1" x14ac:dyDescent="0.25">
      <c r="A35" s="12"/>
      <c r="B35" s="79"/>
      <c r="C35" s="79"/>
      <c r="D35" s="60"/>
      <c r="E35" s="60">
        <f>SUM(E28:E34)</f>
        <v>13</v>
      </c>
      <c r="F35" s="60"/>
      <c r="G35" s="60"/>
      <c r="H35" s="28"/>
      <c r="I35" s="92"/>
      <c r="J35" s="92"/>
      <c r="K35" s="92"/>
      <c r="L35" s="92"/>
      <c r="M35" s="92"/>
      <c r="N35" s="92"/>
      <c r="O35" s="93"/>
      <c r="P35" s="290" t="s">
        <v>20</v>
      </c>
      <c r="Q35" s="291"/>
      <c r="R35" s="86"/>
      <c r="S35" s="151">
        <f>SUM(S28:S34)</f>
        <v>15664</v>
      </c>
    </row>
    <row r="36" spans="1:20" s="50" customFormat="1" ht="13.5" customHeight="1" x14ac:dyDescent="0.25">
      <c r="A36" s="94"/>
      <c r="B36" s="62"/>
      <c r="C36" s="62"/>
      <c r="D36" s="61"/>
      <c r="E36" s="61"/>
      <c r="F36" s="61"/>
      <c r="G36" s="61"/>
      <c r="H36" s="28"/>
      <c r="I36" s="78"/>
      <c r="J36" s="78"/>
      <c r="K36" s="78"/>
      <c r="L36" s="78"/>
      <c r="M36" s="78"/>
      <c r="N36" s="78"/>
      <c r="O36" s="78"/>
      <c r="P36" s="95"/>
      <c r="Q36" s="95"/>
      <c r="R36" s="96"/>
      <c r="S36" s="97"/>
    </row>
    <row r="37" spans="1:20" ht="35.25" customHeight="1" x14ac:dyDescent="0.25">
      <c r="A37" s="56" t="s">
        <v>9</v>
      </c>
      <c r="B37" s="40" t="s">
        <v>26</v>
      </c>
      <c r="C37" s="40" t="s">
        <v>73</v>
      </c>
      <c r="D37" s="57" t="s">
        <v>1</v>
      </c>
      <c r="E37" s="58" t="s">
        <v>2</v>
      </c>
      <c r="F37" s="58" t="s">
        <v>3</v>
      </c>
      <c r="G37" s="58" t="s">
        <v>4</v>
      </c>
      <c r="H37" s="73"/>
      <c r="I37" s="52" t="s">
        <v>28</v>
      </c>
      <c r="J37" s="52" t="s">
        <v>29</v>
      </c>
      <c r="K37" s="52" t="s">
        <v>30</v>
      </c>
      <c r="L37" s="52" t="s">
        <v>31</v>
      </c>
      <c r="M37" s="52" t="s">
        <v>32</v>
      </c>
      <c r="N37" s="52" t="s">
        <v>33</v>
      </c>
      <c r="O37" s="52" t="s">
        <v>34</v>
      </c>
      <c r="P37" s="52" t="s">
        <v>5</v>
      </c>
      <c r="Q37" s="59" t="s">
        <v>35</v>
      </c>
      <c r="R37" s="68"/>
      <c r="S37" s="41" t="s">
        <v>12</v>
      </c>
    </row>
    <row r="38" spans="1:20" ht="22.5" customHeight="1" x14ac:dyDescent="0.25">
      <c r="A38" s="38"/>
      <c r="B38" s="39" t="s">
        <v>10</v>
      </c>
      <c r="C38" s="47"/>
      <c r="D38" s="46"/>
      <c r="E38" s="47"/>
      <c r="F38" s="47"/>
      <c r="G38" s="47"/>
      <c r="H38" s="73"/>
      <c r="I38" s="31"/>
      <c r="J38" s="31"/>
      <c r="K38" s="31"/>
      <c r="L38" s="31"/>
      <c r="M38" s="31"/>
      <c r="N38" s="31"/>
      <c r="O38" s="31"/>
      <c r="P38" s="31"/>
      <c r="Q38" s="31"/>
      <c r="R38" s="68"/>
      <c r="S38" s="39"/>
    </row>
    <row r="39" spans="1:20" ht="36" customHeight="1" x14ac:dyDescent="0.25">
      <c r="A39" s="223">
        <v>8</v>
      </c>
      <c r="B39" s="228" t="s">
        <v>149</v>
      </c>
      <c r="C39" s="228" t="s">
        <v>109</v>
      </c>
      <c r="D39" s="210" t="s">
        <v>166</v>
      </c>
      <c r="E39" s="213">
        <v>4</v>
      </c>
      <c r="F39" s="213">
        <v>8</v>
      </c>
      <c r="G39" s="213">
        <f>E39*F39</f>
        <v>32</v>
      </c>
      <c r="H39" s="214"/>
      <c r="I39" s="174">
        <f>I10*G39</f>
        <v>576</v>
      </c>
      <c r="J39" s="174">
        <f>J10*G39</f>
        <v>864</v>
      </c>
      <c r="K39" s="174">
        <f>K10*G39</f>
        <v>832</v>
      </c>
      <c r="L39" s="174">
        <f>L10*G39</f>
        <v>832</v>
      </c>
      <c r="M39" s="174">
        <f>M10*G39</f>
        <v>864</v>
      </c>
      <c r="N39" s="174">
        <f>N10*G39</f>
        <v>832</v>
      </c>
      <c r="O39" s="174">
        <f>O10*G39</f>
        <v>832</v>
      </c>
      <c r="P39" s="174">
        <f>P10*G39</f>
        <v>832</v>
      </c>
      <c r="Q39" s="174">
        <f>Q10*G39</f>
        <v>832</v>
      </c>
      <c r="R39" s="70"/>
      <c r="S39" s="157">
        <f>SUM(I39:Q39)</f>
        <v>7296</v>
      </c>
    </row>
    <row r="40" spans="1:20" ht="37.5" customHeight="1" x14ac:dyDescent="0.25">
      <c r="A40" s="124">
        <v>9</v>
      </c>
      <c r="B40" s="158" t="s">
        <v>106</v>
      </c>
      <c r="C40" s="80" t="s">
        <v>109</v>
      </c>
      <c r="D40" s="213" t="s">
        <v>150</v>
      </c>
      <c r="E40" s="177">
        <v>1</v>
      </c>
      <c r="F40" s="177">
        <v>8</v>
      </c>
      <c r="G40" s="177">
        <f>E40*F40</f>
        <v>8</v>
      </c>
      <c r="H40" s="215"/>
      <c r="I40" s="209">
        <f>+I10*G40</f>
        <v>144</v>
      </c>
      <c r="J40" s="209">
        <f>+J10*G40</f>
        <v>216</v>
      </c>
      <c r="K40" s="209">
        <f t="shared" ref="K40:Q40" si="5">$G$40*K10</f>
        <v>208</v>
      </c>
      <c r="L40" s="209">
        <f t="shared" si="5"/>
        <v>208</v>
      </c>
      <c r="M40" s="209">
        <f t="shared" si="5"/>
        <v>216</v>
      </c>
      <c r="N40" s="209">
        <f t="shared" si="5"/>
        <v>208</v>
      </c>
      <c r="O40" s="209">
        <f t="shared" si="5"/>
        <v>208</v>
      </c>
      <c r="P40" s="209">
        <f t="shared" si="5"/>
        <v>208</v>
      </c>
      <c r="Q40" s="209">
        <f t="shared" si="5"/>
        <v>208</v>
      </c>
      <c r="R40" s="74"/>
      <c r="S40" s="30">
        <f>SUM(I40:Q40)</f>
        <v>1824</v>
      </c>
    </row>
    <row r="41" spans="1:20" ht="43.9" customHeight="1" x14ac:dyDescent="0.25">
      <c r="A41" s="124">
        <v>10</v>
      </c>
      <c r="B41" s="158" t="s">
        <v>151</v>
      </c>
      <c r="C41" s="80" t="s">
        <v>107</v>
      </c>
      <c r="D41" s="213" t="s">
        <v>172</v>
      </c>
      <c r="E41" s="177">
        <v>1</v>
      </c>
      <c r="F41" s="177">
        <v>7</v>
      </c>
      <c r="G41" s="177">
        <f>E41*F41</f>
        <v>7</v>
      </c>
      <c r="H41" s="215"/>
      <c r="I41" s="209">
        <f>+I10*G41</f>
        <v>126</v>
      </c>
      <c r="J41" s="209">
        <f>+J10*G41</f>
        <v>189</v>
      </c>
      <c r="K41" s="209">
        <f>+K10*G41</f>
        <v>182</v>
      </c>
      <c r="L41" s="209">
        <f>+L10*G41</f>
        <v>182</v>
      </c>
      <c r="M41" s="209">
        <f>+M10*G41</f>
        <v>189</v>
      </c>
      <c r="N41" s="209">
        <f>+N10*G41</f>
        <v>182</v>
      </c>
      <c r="O41" s="209">
        <f>+O10*G41</f>
        <v>182</v>
      </c>
      <c r="P41" s="209">
        <f>+P10*G41</f>
        <v>182</v>
      </c>
      <c r="Q41" s="209">
        <f>+Q10*G41</f>
        <v>182</v>
      </c>
      <c r="R41" s="122"/>
      <c r="S41" s="37">
        <f>SUM(I41:Q41)</f>
        <v>1596</v>
      </c>
      <c r="T41" s="14"/>
    </row>
    <row r="42" spans="1:20" ht="18.75" customHeight="1" x14ac:dyDescent="0.25">
      <c r="A42" s="13"/>
      <c r="B42" s="119"/>
      <c r="C42" s="119"/>
      <c r="D42" s="120"/>
      <c r="E42" s="54">
        <f>SUM(E39:E41)</f>
        <v>6</v>
      </c>
      <c r="F42" s="121"/>
      <c r="G42" s="121"/>
      <c r="I42" s="45"/>
      <c r="J42" s="45"/>
      <c r="K42" s="45"/>
      <c r="L42" s="45"/>
      <c r="M42" s="45"/>
      <c r="N42" s="45"/>
      <c r="O42" s="45"/>
      <c r="P42" s="304" t="s">
        <v>67</v>
      </c>
      <c r="Q42" s="305"/>
      <c r="R42" s="75"/>
      <c r="S42" s="123">
        <f>SUM(S39:S41)</f>
        <v>10716</v>
      </c>
    </row>
    <row r="43" spans="1:20" ht="18.75" customHeight="1" x14ac:dyDescent="0.25">
      <c r="A43" s="13"/>
      <c r="B43" s="119"/>
      <c r="C43" s="119"/>
      <c r="D43" s="125"/>
      <c r="E43" s="126"/>
      <c r="F43" s="126"/>
      <c r="G43" s="126"/>
      <c r="I43" s="14"/>
      <c r="J43" s="14"/>
      <c r="K43" s="14"/>
      <c r="L43" s="14"/>
      <c r="M43" s="14"/>
      <c r="N43" s="14"/>
      <c r="O43" s="14"/>
      <c r="P43" s="44"/>
      <c r="Q43" s="44"/>
      <c r="R43" s="83"/>
      <c r="S43" s="127"/>
    </row>
    <row r="44" spans="1:20" ht="35.25" customHeight="1" x14ac:dyDescent="0.25">
      <c r="A44" s="56" t="s">
        <v>9</v>
      </c>
      <c r="B44" s="40" t="s">
        <v>26</v>
      </c>
      <c r="C44" s="40" t="s">
        <v>73</v>
      </c>
      <c r="D44" s="57" t="s">
        <v>1</v>
      </c>
      <c r="E44" s="58" t="s">
        <v>2</v>
      </c>
      <c r="F44" s="58" t="s">
        <v>3</v>
      </c>
      <c r="G44" s="58" t="s">
        <v>4</v>
      </c>
      <c r="H44" s="73"/>
      <c r="I44" s="52" t="s">
        <v>28</v>
      </c>
      <c r="J44" s="52" t="s">
        <v>29</v>
      </c>
      <c r="K44" s="52" t="s">
        <v>30</v>
      </c>
      <c r="L44" s="52" t="s">
        <v>31</v>
      </c>
      <c r="M44" s="52" t="s">
        <v>32</v>
      </c>
      <c r="N44" s="52" t="s">
        <v>33</v>
      </c>
      <c r="O44" s="52" t="s">
        <v>34</v>
      </c>
      <c r="P44" s="52" t="s">
        <v>5</v>
      </c>
      <c r="Q44" s="59" t="s">
        <v>35</v>
      </c>
      <c r="R44" s="68"/>
      <c r="S44" s="41" t="s">
        <v>12</v>
      </c>
    </row>
    <row r="45" spans="1:20" ht="21.75" customHeight="1" x14ac:dyDescent="0.25">
      <c r="A45" s="48"/>
      <c r="B45" s="53" t="s">
        <v>8</v>
      </c>
      <c r="C45" s="53"/>
      <c r="D45" s="247"/>
      <c r="E45" s="90"/>
      <c r="F45" s="90"/>
      <c r="G45" s="90"/>
      <c r="H45" s="73"/>
      <c r="I45" s="43"/>
      <c r="J45" s="43"/>
      <c r="K45" s="43"/>
      <c r="L45" s="43"/>
      <c r="M45" s="43"/>
      <c r="N45" s="43"/>
      <c r="O45" s="43"/>
      <c r="P45" s="43"/>
      <c r="Q45" s="43"/>
      <c r="R45" s="68"/>
      <c r="S45" s="53"/>
    </row>
    <row r="46" spans="1:20" ht="37.5" customHeight="1" x14ac:dyDescent="0.25">
      <c r="A46" s="265">
        <v>11</v>
      </c>
      <c r="B46" s="286" t="s">
        <v>155</v>
      </c>
      <c r="C46" s="286" t="s">
        <v>108</v>
      </c>
      <c r="D46" s="225" t="s">
        <v>173</v>
      </c>
      <c r="E46" s="211">
        <v>1</v>
      </c>
      <c r="F46" s="174">
        <v>7</v>
      </c>
      <c r="G46" s="174">
        <f>E46*F46</f>
        <v>7</v>
      </c>
      <c r="H46" s="204"/>
      <c r="I46" s="209">
        <f>+I10*G46</f>
        <v>126</v>
      </c>
      <c r="J46" s="209">
        <f>+J10*G46</f>
        <v>189</v>
      </c>
      <c r="K46" s="209">
        <f>+K10*G46</f>
        <v>182</v>
      </c>
      <c r="L46" s="209">
        <f>+L10*G46</f>
        <v>182</v>
      </c>
      <c r="M46" s="209">
        <f>+M10*G46</f>
        <v>189</v>
      </c>
      <c r="N46" s="209">
        <f>+N10*G46</f>
        <v>182</v>
      </c>
      <c r="O46" s="209">
        <f>+O10*G46</f>
        <v>182</v>
      </c>
      <c r="P46" s="209">
        <f>+P10*G46</f>
        <v>182</v>
      </c>
      <c r="Q46" s="209">
        <f>+Q10*G46</f>
        <v>182</v>
      </c>
      <c r="R46" s="74"/>
      <c r="S46" s="30">
        <f>SUM(I46:Q46)</f>
        <v>1596</v>
      </c>
    </row>
    <row r="47" spans="1:20" ht="37.5" customHeight="1" x14ac:dyDescent="0.25">
      <c r="A47" s="265"/>
      <c r="B47" s="286"/>
      <c r="C47" s="286"/>
      <c r="D47" s="225" t="s">
        <v>174</v>
      </c>
      <c r="E47" s="211">
        <v>1</v>
      </c>
      <c r="F47" s="174">
        <v>8</v>
      </c>
      <c r="G47" s="174">
        <f>F47*E47</f>
        <v>8</v>
      </c>
      <c r="H47" s="204"/>
      <c r="I47" s="245">
        <v>120</v>
      </c>
      <c r="J47" s="245">
        <v>168</v>
      </c>
      <c r="K47" s="245">
        <v>176</v>
      </c>
      <c r="L47" s="245">
        <v>168</v>
      </c>
      <c r="M47" s="245">
        <v>184</v>
      </c>
      <c r="N47" s="245">
        <v>160</v>
      </c>
      <c r="O47" s="245">
        <v>160</v>
      </c>
      <c r="P47" s="245">
        <v>160</v>
      </c>
      <c r="Q47" s="245">
        <v>152</v>
      </c>
      <c r="R47" s="74"/>
      <c r="S47" s="30">
        <f>SUM(I47:Q47)</f>
        <v>1448</v>
      </c>
    </row>
    <row r="48" spans="1:20" ht="19.5" customHeight="1" x14ac:dyDescent="0.25">
      <c r="A48" s="12"/>
      <c r="B48" s="79"/>
      <c r="C48" s="79"/>
      <c r="D48" s="60"/>
      <c r="E48" s="60">
        <f>SUM(E46:E47)</f>
        <v>2</v>
      </c>
      <c r="F48" s="60"/>
      <c r="G48" s="60"/>
      <c r="H48" s="28"/>
      <c r="I48" s="128"/>
      <c r="J48" s="128"/>
      <c r="K48" s="128"/>
      <c r="L48" s="128"/>
      <c r="M48" s="128"/>
      <c r="N48" s="128"/>
      <c r="O48" s="248"/>
      <c r="P48" s="306" t="s">
        <v>68</v>
      </c>
      <c r="Q48" s="307"/>
      <c r="R48" s="86"/>
      <c r="S48" s="151">
        <f>SUM(S46:S47)</f>
        <v>3044</v>
      </c>
    </row>
    <row r="49" spans="1:19" ht="19.5" customHeight="1" x14ac:dyDescent="0.25">
      <c r="A49" s="12"/>
      <c r="B49" s="79"/>
      <c r="C49" s="79"/>
      <c r="D49" s="60"/>
      <c r="E49" s="60"/>
      <c r="F49" s="60"/>
      <c r="G49" s="60"/>
      <c r="H49" s="28"/>
      <c r="I49" s="148"/>
      <c r="J49" s="148"/>
      <c r="K49" s="148"/>
      <c r="L49" s="128"/>
      <c r="M49" s="128"/>
      <c r="N49" s="148"/>
      <c r="O49" s="148"/>
      <c r="P49" s="147"/>
      <c r="Q49" s="147"/>
      <c r="R49" s="96"/>
      <c r="S49" s="149"/>
    </row>
    <row r="50" spans="1:19" ht="35.25" customHeight="1" x14ac:dyDescent="0.25">
      <c r="A50" s="56" t="s">
        <v>9</v>
      </c>
      <c r="B50" s="40" t="s">
        <v>26</v>
      </c>
      <c r="C50" s="40" t="s">
        <v>73</v>
      </c>
      <c r="D50" s="57" t="s">
        <v>1</v>
      </c>
      <c r="E50" s="58" t="s">
        <v>2</v>
      </c>
      <c r="F50" s="58" t="s">
        <v>3</v>
      </c>
      <c r="G50" s="58" t="s">
        <v>4</v>
      </c>
      <c r="H50" s="73"/>
      <c r="I50" s="52" t="s">
        <v>28</v>
      </c>
      <c r="J50" s="52" t="s">
        <v>29</v>
      </c>
      <c r="K50" s="52" t="s">
        <v>30</v>
      </c>
      <c r="L50" s="52" t="s">
        <v>31</v>
      </c>
      <c r="M50" s="52" t="s">
        <v>32</v>
      </c>
      <c r="N50" s="52" t="s">
        <v>33</v>
      </c>
      <c r="O50" s="52" t="s">
        <v>34</v>
      </c>
      <c r="P50" s="52" t="s">
        <v>5</v>
      </c>
      <c r="Q50" s="59" t="s">
        <v>35</v>
      </c>
      <c r="R50" s="68"/>
      <c r="S50" s="41" t="s">
        <v>12</v>
      </c>
    </row>
    <row r="51" spans="1:19" ht="21.75" customHeight="1" x14ac:dyDescent="0.25">
      <c r="A51" s="38"/>
      <c r="B51" s="39" t="s">
        <v>7</v>
      </c>
      <c r="C51" s="39"/>
      <c r="D51" s="46"/>
      <c r="E51" s="47"/>
      <c r="F51" s="47"/>
      <c r="G51" s="47"/>
      <c r="H51" s="73"/>
      <c r="I51" s="43"/>
      <c r="J51" s="43"/>
      <c r="K51" s="43"/>
      <c r="L51" s="43"/>
      <c r="M51" s="43"/>
      <c r="N51" s="43"/>
      <c r="O51" s="43"/>
      <c r="P51" s="43"/>
      <c r="Q51" s="43"/>
      <c r="R51" s="68"/>
      <c r="S51" s="53"/>
    </row>
    <row r="52" spans="1:19" ht="37.5" customHeight="1" x14ac:dyDescent="0.25">
      <c r="A52" s="132">
        <v>12</v>
      </c>
      <c r="B52" s="283" t="s">
        <v>152</v>
      </c>
      <c r="C52" s="283" t="s">
        <v>110</v>
      </c>
      <c r="D52" s="210" t="s">
        <v>173</v>
      </c>
      <c r="E52" s="216">
        <v>1</v>
      </c>
      <c r="F52" s="174">
        <v>7</v>
      </c>
      <c r="G52" s="174">
        <f>E52*F52</f>
        <v>7</v>
      </c>
      <c r="H52" s="212"/>
      <c r="I52" s="209">
        <f>+I10*G52</f>
        <v>126</v>
      </c>
      <c r="J52" s="209">
        <f>+J10*G52</f>
        <v>189</v>
      </c>
      <c r="K52" s="209">
        <f>+K10*G52</f>
        <v>182</v>
      </c>
      <c r="L52" s="209">
        <f>+L10*G52</f>
        <v>182</v>
      </c>
      <c r="M52" s="209">
        <f>+M10*G52</f>
        <v>189</v>
      </c>
      <c r="N52" s="209">
        <f>+N10*G52</f>
        <v>182</v>
      </c>
      <c r="O52" s="209">
        <f>+O10*G52</f>
        <v>182</v>
      </c>
      <c r="P52" s="209">
        <f>+P10*G52</f>
        <v>182</v>
      </c>
      <c r="Q52" s="209">
        <f>+Q10*G52</f>
        <v>182</v>
      </c>
      <c r="R52" s="74"/>
      <c r="S52" s="30">
        <f>SUM(I52:Q52)</f>
        <v>1596</v>
      </c>
    </row>
    <row r="53" spans="1:19" ht="37.5" customHeight="1" x14ac:dyDescent="0.25">
      <c r="A53" s="223"/>
      <c r="B53" s="285"/>
      <c r="C53" s="285"/>
      <c r="D53" s="227" t="s">
        <v>174</v>
      </c>
      <c r="E53" s="216">
        <v>1</v>
      </c>
      <c r="F53" s="244">
        <v>8</v>
      </c>
      <c r="G53" s="244">
        <f>F53*E53</f>
        <v>8</v>
      </c>
      <c r="H53" s="212"/>
      <c r="I53" s="245">
        <v>120</v>
      </c>
      <c r="J53" s="245">
        <v>168</v>
      </c>
      <c r="K53" s="245">
        <v>176</v>
      </c>
      <c r="L53" s="245">
        <v>168</v>
      </c>
      <c r="M53" s="245">
        <v>184</v>
      </c>
      <c r="N53" s="245">
        <v>160</v>
      </c>
      <c r="O53" s="245">
        <v>160</v>
      </c>
      <c r="P53" s="245">
        <v>160</v>
      </c>
      <c r="Q53" s="245">
        <v>152</v>
      </c>
      <c r="R53" s="78"/>
      <c r="S53" s="30">
        <f t="shared" ref="S53:S55" si="6">SUM(I53:Q53)</f>
        <v>1448</v>
      </c>
    </row>
    <row r="54" spans="1:19" ht="37.5" customHeight="1" x14ac:dyDescent="0.25">
      <c r="A54" s="223">
        <v>13</v>
      </c>
      <c r="B54" s="228" t="s">
        <v>153</v>
      </c>
      <c r="C54" s="243" t="s">
        <v>154</v>
      </c>
      <c r="D54" s="227" t="s">
        <v>71</v>
      </c>
      <c r="E54" s="216">
        <v>1</v>
      </c>
      <c r="F54" s="244">
        <v>8</v>
      </c>
      <c r="G54" s="244">
        <f>E54*F54</f>
        <v>8</v>
      </c>
      <c r="H54" s="212"/>
      <c r="I54" s="245">
        <f>I8*G54</f>
        <v>120</v>
      </c>
      <c r="J54" s="245">
        <f>J8*G54</f>
        <v>168</v>
      </c>
      <c r="K54" s="245">
        <f>K8*G54</f>
        <v>176</v>
      </c>
      <c r="L54" s="245">
        <f>L8*G54</f>
        <v>168</v>
      </c>
      <c r="M54" s="245">
        <f>M8*G54</f>
        <v>184</v>
      </c>
      <c r="N54" s="245">
        <f>N8*G54</f>
        <v>160</v>
      </c>
      <c r="O54" s="245">
        <f>O8*G54</f>
        <v>160</v>
      </c>
      <c r="P54" s="245">
        <f>P8*G54</f>
        <v>160</v>
      </c>
      <c r="Q54" s="245">
        <f>Q8*G54</f>
        <v>152</v>
      </c>
      <c r="R54" s="78"/>
      <c r="S54" s="30">
        <f t="shared" si="6"/>
        <v>1448</v>
      </c>
    </row>
    <row r="55" spans="1:19" ht="37.5" customHeight="1" x14ac:dyDescent="0.25">
      <c r="A55" s="224">
        <v>14</v>
      </c>
      <c r="B55" s="226" t="s">
        <v>165</v>
      </c>
      <c r="C55" s="136" t="s">
        <v>175</v>
      </c>
      <c r="D55" s="225" t="s">
        <v>42</v>
      </c>
      <c r="E55" s="211">
        <v>1</v>
      </c>
      <c r="F55" s="174">
        <v>8</v>
      </c>
      <c r="G55" s="174">
        <v>8</v>
      </c>
      <c r="H55" s="204"/>
      <c r="I55" s="209">
        <v>120</v>
      </c>
      <c r="J55" s="209">
        <v>168</v>
      </c>
      <c r="K55" s="209">
        <v>176</v>
      </c>
      <c r="L55" s="209">
        <v>168</v>
      </c>
      <c r="M55" s="209">
        <v>184</v>
      </c>
      <c r="N55" s="209">
        <v>160</v>
      </c>
      <c r="O55" s="209">
        <v>160</v>
      </c>
      <c r="P55" s="209">
        <v>160</v>
      </c>
      <c r="Q55" s="209">
        <v>152</v>
      </c>
      <c r="R55" s="246"/>
      <c r="S55" s="30">
        <f t="shared" si="6"/>
        <v>1448</v>
      </c>
    </row>
    <row r="56" spans="1:19" ht="21" customHeight="1" x14ac:dyDescent="0.25">
      <c r="A56" s="14"/>
      <c r="B56" s="14"/>
      <c r="C56" s="14"/>
      <c r="D56" s="14"/>
      <c r="E56" s="159">
        <f>SUM(E52:E55)</f>
        <v>4</v>
      </c>
      <c r="F56" s="14"/>
      <c r="G56" s="14"/>
      <c r="I56" s="26"/>
      <c r="J56" s="14"/>
      <c r="K56" s="14"/>
      <c r="L56" s="14"/>
      <c r="M56" s="14"/>
      <c r="N56" s="14"/>
      <c r="O56" s="14"/>
      <c r="P56" s="306" t="s">
        <v>21</v>
      </c>
      <c r="Q56" s="307"/>
      <c r="R56" s="87"/>
      <c r="S56" s="160">
        <f>SUM(S52:S55)</f>
        <v>5940</v>
      </c>
    </row>
    <row r="57" spans="1:19" ht="21" customHeight="1" x14ac:dyDescent="0.25">
      <c r="A57" s="14"/>
      <c r="B57" s="14"/>
      <c r="C57" s="14"/>
      <c r="D57" s="14"/>
      <c r="E57" s="145">
        <f>E56+E48+E42+E35+E24</f>
        <v>37</v>
      </c>
      <c r="F57" s="14"/>
      <c r="G57" s="14"/>
      <c r="I57" s="26"/>
      <c r="J57" s="14"/>
      <c r="K57" s="14"/>
      <c r="L57" s="14"/>
      <c r="M57" s="14"/>
      <c r="N57" s="14"/>
      <c r="O57" s="14"/>
      <c r="P57" s="20"/>
      <c r="Q57" s="20"/>
      <c r="R57" s="87"/>
      <c r="S57" s="20"/>
    </row>
    <row r="58" spans="1:19" x14ac:dyDescent="0.25">
      <c r="S58" s="250">
        <f>S56+S48+S42+S35+S24</f>
        <v>53552</v>
      </c>
    </row>
  </sheetData>
  <mergeCells count="36">
    <mergeCell ref="A2:S3"/>
    <mergeCell ref="A4:S4"/>
    <mergeCell ref="P35:Q35"/>
    <mergeCell ref="P42:Q42"/>
    <mergeCell ref="P48:Q48"/>
    <mergeCell ref="P56:Q56"/>
    <mergeCell ref="A33:A34"/>
    <mergeCell ref="B33:B34"/>
    <mergeCell ref="C33:C34"/>
    <mergeCell ref="B52:B53"/>
    <mergeCell ref="C52:C53"/>
    <mergeCell ref="A19:A21"/>
    <mergeCell ref="A31:A32"/>
    <mergeCell ref="C31:C32"/>
    <mergeCell ref="C19:C21"/>
    <mergeCell ref="A5:S5"/>
    <mergeCell ref="F12:G12"/>
    <mergeCell ref="A16:A18"/>
    <mergeCell ref="F7:G7"/>
    <mergeCell ref="F8:G8"/>
    <mergeCell ref="F9:G9"/>
    <mergeCell ref="F10:G10"/>
    <mergeCell ref="B16:B18"/>
    <mergeCell ref="C16:C18"/>
    <mergeCell ref="F11:G11"/>
    <mergeCell ref="P24:Q24"/>
    <mergeCell ref="B19:B21"/>
    <mergeCell ref="B31:B32"/>
    <mergeCell ref="B24:B25"/>
    <mergeCell ref="C24:C25"/>
    <mergeCell ref="B28:B30"/>
    <mergeCell ref="A28:A30"/>
    <mergeCell ref="C28:C30"/>
    <mergeCell ref="B46:B47"/>
    <mergeCell ref="C46:C47"/>
    <mergeCell ref="A46:A47"/>
  </mergeCells>
  <pageMargins left="0.7" right="0.7" top="0.75" bottom="0.75" header="0.3" footer="0.3"/>
  <pageSetup scale="3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showGridLines="0" zoomScale="130" zoomScaleNormal="130" zoomScaleSheetLayoutView="120" workbookViewId="0">
      <selection activeCell="G3" sqref="G3"/>
    </sheetView>
  </sheetViews>
  <sheetFormatPr baseColWidth="10" defaultColWidth="11.42578125" defaultRowHeight="15" x14ac:dyDescent="0.25"/>
  <cols>
    <col min="1" max="1" width="11" style="17" customWidth="1"/>
    <col min="2" max="2" width="29.5703125" style="17" customWidth="1"/>
    <col min="3" max="3" width="19.140625" style="17" customWidth="1"/>
    <col min="4" max="4" width="12.42578125" style="17" customWidth="1"/>
    <col min="5" max="5" width="12.5703125" style="17" customWidth="1"/>
    <col min="6" max="6" width="10" style="17" customWidth="1"/>
    <col min="7" max="7" width="18.5703125" style="17" bestFit="1" customWidth="1"/>
    <col min="8" max="16384" width="11.42578125" style="17"/>
  </cols>
  <sheetData>
    <row r="1" spans="1:15" ht="15.75" x14ac:dyDescent="0.25">
      <c r="A1" s="155"/>
      <c r="B1" s="155"/>
      <c r="C1" s="155"/>
      <c r="D1" s="155"/>
      <c r="E1" s="155"/>
    </row>
    <row r="2" spans="1:15" ht="18.75" x14ac:dyDescent="0.3">
      <c r="A2" s="331" t="s">
        <v>179</v>
      </c>
      <c r="B2" s="331"/>
      <c r="C2" s="331"/>
      <c r="D2" s="331"/>
      <c r="E2" s="331"/>
      <c r="F2" s="331"/>
      <c r="G2" s="29"/>
      <c r="H2" s="29"/>
      <c r="I2" s="29"/>
      <c r="J2" s="29"/>
      <c r="K2" s="29"/>
      <c r="L2" s="29"/>
      <c r="M2" s="29"/>
      <c r="N2" s="29"/>
      <c r="O2" s="29"/>
    </row>
    <row r="3" spans="1:15" ht="56.25" customHeight="1" x14ac:dyDescent="0.25">
      <c r="A3" s="331"/>
      <c r="B3" s="331"/>
      <c r="C3" s="331"/>
      <c r="D3" s="331"/>
      <c r="E3" s="331"/>
      <c r="F3" s="331"/>
    </row>
    <row r="4" spans="1:15" x14ac:dyDescent="0.25">
      <c r="A4" s="330" t="s">
        <v>160</v>
      </c>
      <c r="B4" s="330"/>
      <c r="C4" s="330"/>
      <c r="D4" s="330"/>
      <c r="E4" s="330"/>
      <c r="F4" s="330"/>
    </row>
    <row r="6" spans="1:15" ht="15" customHeight="1" x14ac:dyDescent="0.25">
      <c r="A6" s="320" t="s">
        <v>178</v>
      </c>
      <c r="B6" s="322" t="s">
        <v>143</v>
      </c>
      <c r="C6" s="322" t="s">
        <v>141</v>
      </c>
      <c r="D6" s="324" t="s">
        <v>144</v>
      </c>
      <c r="E6" s="325"/>
      <c r="F6" s="325"/>
    </row>
    <row r="7" spans="1:15" ht="41.25" thickBot="1" x14ac:dyDescent="0.3">
      <c r="A7" s="321"/>
      <c r="B7" s="323"/>
      <c r="C7" s="323"/>
      <c r="D7" s="162" t="s">
        <v>2</v>
      </c>
      <c r="E7" s="162" t="s">
        <v>138</v>
      </c>
      <c r="F7" s="162" t="s">
        <v>13</v>
      </c>
    </row>
    <row r="8" spans="1:15" x14ac:dyDescent="0.25">
      <c r="A8" s="308">
        <v>1</v>
      </c>
      <c r="B8" s="311" t="s">
        <v>176</v>
      </c>
      <c r="C8" s="164" t="s">
        <v>0</v>
      </c>
      <c r="D8" s="164">
        <f>S.H.!F38</f>
        <v>22</v>
      </c>
      <c r="E8" s="314">
        <f>SUM(D8:D11)</f>
        <v>51</v>
      </c>
      <c r="F8" s="317">
        <f>S.H.!T38+S.H.!T58+S.H.!T71+S.H.!T83</f>
        <v>37975</v>
      </c>
    </row>
    <row r="9" spans="1:15" x14ac:dyDescent="0.25">
      <c r="A9" s="309"/>
      <c r="B9" s="312"/>
      <c r="C9" s="165" t="s">
        <v>142</v>
      </c>
      <c r="D9" s="163">
        <v>21</v>
      </c>
      <c r="E9" s="315"/>
      <c r="F9" s="318"/>
    </row>
    <row r="10" spans="1:15" x14ac:dyDescent="0.25">
      <c r="A10" s="309"/>
      <c r="B10" s="312"/>
      <c r="C10" s="163" t="s">
        <v>7</v>
      </c>
      <c r="D10" s="163">
        <f>S.H.!F71</f>
        <v>6</v>
      </c>
      <c r="E10" s="315"/>
      <c r="F10" s="318"/>
    </row>
    <row r="11" spans="1:15" ht="15.75" thickBot="1" x14ac:dyDescent="0.3">
      <c r="A11" s="310"/>
      <c r="B11" s="313"/>
      <c r="C11" s="166" t="s">
        <v>140</v>
      </c>
      <c r="D11" s="166">
        <f>S.H.!F83</f>
        <v>2</v>
      </c>
      <c r="E11" s="316"/>
      <c r="F11" s="319"/>
    </row>
    <row r="12" spans="1:15" x14ac:dyDescent="0.25">
      <c r="A12" s="308">
        <v>3</v>
      </c>
      <c r="B12" s="311" t="s">
        <v>177</v>
      </c>
      <c r="C12" s="167" t="s">
        <v>0</v>
      </c>
      <c r="D12" s="167">
        <f>S.S.C.!E24</f>
        <v>12</v>
      </c>
      <c r="E12" s="326">
        <f>SUM(D12:D16)</f>
        <v>37</v>
      </c>
      <c r="F12" s="328">
        <f>S.S.C.!S24+S.S.C.!S35+S.S.C.!S42+S.S.C.!S48+S.S.C.!S56</f>
        <v>53552</v>
      </c>
    </row>
    <row r="13" spans="1:15" x14ac:dyDescent="0.25">
      <c r="A13" s="309"/>
      <c r="B13" s="312"/>
      <c r="C13" s="168" t="s">
        <v>11</v>
      </c>
      <c r="D13" s="168">
        <f>S.S.C.!E35</f>
        <v>13</v>
      </c>
      <c r="E13" s="327"/>
      <c r="F13" s="329"/>
    </row>
    <row r="14" spans="1:15" x14ac:dyDescent="0.25">
      <c r="A14" s="309"/>
      <c r="B14" s="312"/>
      <c r="C14" s="168" t="s">
        <v>10</v>
      </c>
      <c r="D14" s="168">
        <f>S.S.C.!E42</f>
        <v>6</v>
      </c>
      <c r="E14" s="327"/>
      <c r="F14" s="329"/>
    </row>
    <row r="15" spans="1:15" x14ac:dyDescent="0.25">
      <c r="A15" s="309"/>
      <c r="B15" s="312"/>
      <c r="C15" s="168" t="s">
        <v>140</v>
      </c>
      <c r="D15" s="169">
        <f>S.S.C.!E48</f>
        <v>2</v>
      </c>
      <c r="E15" s="327"/>
      <c r="F15" s="329"/>
    </row>
    <row r="16" spans="1:15" ht="15.75" thickBot="1" x14ac:dyDescent="0.3">
      <c r="A16" s="310"/>
      <c r="B16" s="313"/>
      <c r="C16" s="219" t="s">
        <v>7</v>
      </c>
      <c r="D16" s="220">
        <f>S.S.C.!E56</f>
        <v>4</v>
      </c>
      <c r="E16" s="327"/>
      <c r="F16" s="329"/>
    </row>
    <row r="17" spans="1:6" ht="18.75" thickBot="1" x14ac:dyDescent="0.4">
      <c r="A17" s="229"/>
      <c r="B17" s="230"/>
      <c r="C17" s="231" t="s">
        <v>158</v>
      </c>
      <c r="D17" s="232">
        <f>SUM(D8:D16)</f>
        <v>88</v>
      </c>
      <c r="E17" s="232">
        <f t="shared" ref="E17:F17" si="0">SUM(E8:E16)</f>
        <v>88</v>
      </c>
      <c r="F17" s="233">
        <f t="shared" si="0"/>
        <v>91527</v>
      </c>
    </row>
    <row r="18" spans="1:6" ht="18" x14ac:dyDescent="0.35">
      <c r="A18" s="234"/>
      <c r="B18" s="234"/>
      <c r="C18" s="234"/>
      <c r="D18" s="234"/>
      <c r="E18" s="234"/>
      <c r="F18" s="234"/>
    </row>
    <row r="25" spans="1:6" x14ac:dyDescent="0.25">
      <c r="F25" s="21"/>
    </row>
    <row r="26" spans="1:6" x14ac:dyDescent="0.25">
      <c r="F26" s="21"/>
    </row>
  </sheetData>
  <mergeCells count="14">
    <mergeCell ref="A12:A16"/>
    <mergeCell ref="B12:B16"/>
    <mergeCell ref="E12:E16"/>
    <mergeCell ref="F12:F16"/>
    <mergeCell ref="A8:A11"/>
    <mergeCell ref="B8:B11"/>
    <mergeCell ref="E8:E11"/>
    <mergeCell ref="F8:F11"/>
    <mergeCell ref="A6:A7"/>
    <mergeCell ref="B6:B7"/>
    <mergeCell ref="C6:C7"/>
    <mergeCell ref="D6:F6"/>
    <mergeCell ref="A2:F3"/>
    <mergeCell ref="A4:F4"/>
  </mergeCells>
  <pageMargins left="0.70866141732283472" right="0.70866141732283472" top="0.74803149606299213" bottom="0.74803149606299213" header="0.31496062992125984" footer="0.31496062992125984"/>
  <pageSetup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S.H.</vt:lpstr>
      <vt:lpstr>S.S.C.</vt:lpstr>
      <vt:lpstr>RESUMEN DETALLADO DE CONTRATO</vt:lpstr>
      <vt:lpstr>'RESUMEN DETALLADO DE CONTRATO'!Área_de_impresión</vt:lpstr>
      <vt:lpstr>S.H.!Área_de_impresión</vt:lpstr>
      <vt:lpstr>S.H.!Títulos_a_imprimir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Luciano</cp:lastModifiedBy>
  <cp:lastPrinted>2023-03-14T19:34:25Z</cp:lastPrinted>
  <dcterms:created xsi:type="dcterms:W3CDTF">2020-01-17T16:20:06Z</dcterms:created>
  <dcterms:modified xsi:type="dcterms:W3CDTF">2023-03-14T20:21:25Z</dcterms:modified>
</cp:coreProperties>
</file>